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<sst xmlns="http://schemas.openxmlformats.org/spreadsheetml/2006/main" count="150" uniqueCount="59">
  <si>
    <t>附件1：</t>
  </si>
  <si>
    <t>柳林县城市特困对象2026年8月供养金汇总表</t>
  </si>
  <si>
    <t>居委
乡镇</t>
  </si>
  <si>
    <t>户数</t>
  </si>
  <si>
    <t>人数</t>
  </si>
  <si>
    <t>8月
发放金额</t>
  </si>
  <si>
    <t>集中供养</t>
  </si>
  <si>
    <t>分散供养</t>
  </si>
  <si>
    <t>月保障
金额</t>
  </si>
  <si>
    <t>生活费</t>
  </si>
  <si>
    <t>护理费</t>
  </si>
  <si>
    <t>柳林镇</t>
  </si>
  <si>
    <t>李家湾乡</t>
  </si>
  <si>
    <t>成家庄镇</t>
  </si>
  <si>
    <t>孟门镇</t>
  </si>
  <si>
    <t>穆村镇</t>
  </si>
  <si>
    <t>石西乡</t>
  </si>
  <si>
    <t>留誉镇</t>
  </si>
  <si>
    <t>庄上镇</t>
  </si>
  <si>
    <t>高家沟乡</t>
  </si>
  <si>
    <t>三交镇</t>
  </si>
  <si>
    <t>王家沟乡</t>
  </si>
  <si>
    <t>贾家垣乡</t>
  </si>
  <si>
    <t>陈家湾镇</t>
  </si>
  <si>
    <t>薛村镇</t>
  </si>
  <si>
    <t>合计</t>
  </si>
  <si>
    <t>附件2：</t>
  </si>
  <si>
    <t>柳林县农村特困对象2026年8月供养金汇总表</t>
  </si>
  <si>
    <t>总
户
数</t>
  </si>
  <si>
    <t>总
人
数</t>
  </si>
  <si>
    <t>8月
供养金</t>
  </si>
  <si>
    <t>人
数</t>
  </si>
  <si>
    <t>埋葬费</t>
  </si>
  <si>
    <t>8月
保障金额</t>
  </si>
  <si>
    <t>金家庄镇</t>
  </si>
  <si>
    <t>附件3：</t>
  </si>
  <si>
    <t>柳林县各敬老院2026年8月供养金汇总表</t>
  </si>
  <si>
    <t>敬老院名称
（开户名）</t>
  </si>
  <si>
    <t>信用社账号</t>
  </si>
  <si>
    <t>入住乡镇</t>
  </si>
  <si>
    <t>入住
户数</t>
  </si>
  <si>
    <t>入住
人数</t>
  </si>
  <si>
    <t>柳林县贾家垣中心敬老院</t>
  </si>
  <si>
    <t>561111010300000006660</t>
  </si>
  <si>
    <t>小计</t>
  </si>
  <si>
    <t>柳林县金家庄中心敬老院</t>
  </si>
  <si>
    <t>561171010300000001238</t>
  </si>
  <si>
    <t>柳林县王家沟中心敬老院</t>
  </si>
  <si>
    <t>561221010300000002795</t>
  </si>
  <si>
    <t>柳林县薛村中心敬老院</t>
  </si>
  <si>
    <t>561151010300000027382</t>
  </si>
  <si>
    <t>柳林县护理型中心敬老院</t>
  </si>
  <si>
    <t>561151210006562830</t>
  </si>
  <si>
    <t>总计</t>
  </si>
  <si>
    <t>附件4：</t>
  </si>
  <si>
    <t>农村特困对象2026年8月电价补贴汇总表</t>
  </si>
  <si>
    <t xml:space="preserve">
乡镇</t>
  </si>
  <si>
    <t>分散供养（7.16/户）</t>
  </si>
  <si>
    <t>8月
电价补贴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</si>
</sst>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黑体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1"/>
      <color theme="1"/>
      <name val="黑体"/>
      <charset val="134"/>
    </font>
    <font>
      <sz val="10"/>
      <name val="黑体"/>
      <charset val="134"/>
    </font>
    <font>
      <sz val="16"/>
      <name val="宋体"/>
      <charset val="134"/>
      <scheme val="minor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3" borderId="7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8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6" fillId="0" borderId="0">
      <alignment vertical="center"/>
    </xf>
    <xf numFmtId="0" fontId="27" fillId="4" borderId="10">
      <alignment vertical="center"/>
    </xf>
    <xf numFmtId="0" fontId="28" fillId="5" borderId="11">
      <alignment vertical="center"/>
    </xf>
    <xf numFmtId="0" fontId="29" fillId="5" borderId="10">
      <alignment vertical="center"/>
    </xf>
    <xf numFmtId="0" fontId="30" fillId="6" borderId="12">
      <alignment vertical="center"/>
    </xf>
    <xf numFmtId="0" fontId="31" fillId="0" borderId="13">
      <alignment vertical="center"/>
    </xf>
    <xf numFmtId="0" fontId="32" fillId="0" borderId="14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7" fillId="11" borderId="0">
      <alignment vertical="center"/>
    </xf>
    <xf numFmtId="0" fontId="37" fillId="12" borderId="0">
      <alignment vertical="center"/>
    </xf>
    <xf numFmtId="0" fontId="36" fillId="13" borderId="0">
      <alignment vertical="center"/>
    </xf>
    <xf numFmtId="0" fontId="36" fillId="14" borderId="0">
      <alignment vertical="center"/>
    </xf>
    <xf numFmtId="0" fontId="37" fillId="15" borderId="0">
      <alignment vertical="center"/>
    </xf>
    <xf numFmtId="0" fontId="37" fillId="16" borderId="0">
      <alignment vertical="center"/>
    </xf>
    <xf numFmtId="0" fontId="36" fillId="17" borderId="0">
      <alignment vertical="center"/>
    </xf>
    <xf numFmtId="0" fontId="36" fillId="18" borderId="0">
      <alignment vertical="center"/>
    </xf>
    <xf numFmtId="0" fontId="37" fillId="19" borderId="0">
      <alignment vertical="center"/>
    </xf>
    <xf numFmtId="0" fontId="37" fillId="20" borderId="0">
      <alignment vertical="center"/>
    </xf>
    <xf numFmtId="0" fontId="36" fillId="21" borderId="0">
      <alignment vertical="center"/>
    </xf>
    <xf numFmtId="0" fontId="36" fillId="22" borderId="0">
      <alignment vertical="center"/>
    </xf>
    <xf numFmtId="0" fontId="37" fillId="23" borderId="0">
      <alignment vertical="center"/>
    </xf>
    <xf numFmtId="0" fontId="37" fillId="24" borderId="0">
      <alignment vertical="center"/>
    </xf>
    <xf numFmtId="0" fontId="36" fillId="25" borderId="0">
      <alignment vertical="center"/>
    </xf>
    <xf numFmtId="0" fontId="36" fillId="26" borderId="0">
      <alignment vertical="center"/>
    </xf>
    <xf numFmtId="0" fontId="37" fillId="27" borderId="0">
      <alignment vertical="center"/>
    </xf>
    <xf numFmtId="0" fontId="37" fillId="28" borderId="0">
      <alignment vertical="center"/>
    </xf>
    <xf numFmtId="0" fontId="36" fillId="29" borderId="0">
      <alignment vertical="center"/>
    </xf>
    <xf numFmtId="0" fontId="36" fillId="30" borderId="0">
      <alignment vertical="center"/>
    </xf>
    <xf numFmtId="0" fontId="37" fillId="31" borderId="0">
      <alignment vertical="center"/>
    </xf>
    <xf numFmtId="0" fontId="37" fillId="32" borderId="0">
      <alignment vertical="center"/>
    </xf>
    <xf numFmtId="0" fontId="36" fillId="33" borderId="0">
      <alignment vertical="center"/>
    </xf>
    <xf numFmtId="0" fontId="38" fillId="0" borderId="0">
      <alignment vertical="center"/>
    </xf>
    <xf numFmtId="0" fontId="3" fillId="0" borderId="0"/>
  </cellStyleXfs>
  <cellXfs count="66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5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176" fontId="0" fillId="0" borderId="0" xfId="0" applyNumberFormat="1" applyFont="1" applyFill="1" applyBorder="1" applyAlignment="1">
      <alignment vertical="center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176" fontId="2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176" fontId="6" fillId="0" borderId="0" xfId="0" applyNumberFormat="1" applyFont="1" applyFill="1" applyBorder="1" applyAlignment="1" applyProtection="1">
      <alignment horizontal="center" vertical="center" shrinkToFit="1"/>
    </xf>
    <xf numFmtId="176" fontId="13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76" fontId="15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49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shrinkToFit="1"/>
    </xf>
    <xf numFmtId="0" fontId="8" fillId="2" borderId="6" xfId="0" applyNumberFormat="1" applyFont="1" applyFill="1" applyBorder="1" applyAlignment="1">
      <alignment horizontal="center" vertical="center" shrinkToFit="1"/>
    </xf>
    <xf numFmtId="49" fontId="8" fillId="0" borderId="1" xfId="49" applyNumberFormat="1" applyFont="1" applyFill="1" applyBorder="1" applyAlignment="1" applyProtection="1">
      <alignment horizontal="center" vertical="center" shrinkToFit="1"/>
    </xf>
    <xf numFmtId="0" fontId="16" fillId="0" borderId="1" xfId="0" applyNumberFormat="1" applyFont="1" applyFill="1" applyBorder="1" applyAlignment="1" applyProtection="1">
      <alignment horizontal="center" vertical="center" shrinkToFit="1"/>
    </xf>
    <xf numFmtId="177" fontId="7" fillId="0" borderId="0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 quotePrefix="1">
      <alignment horizontal="center" vertical="center" wrapText="1"/>
    </xf>
    <xf numFmtId="0" fontId="2" fillId="0" borderId="4" xfId="0" applyNumberFormat="1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0"/>
  <sheetViews>
    <sheetView tabSelected="1" topLeftCell="A4" workbookViewId="0">
      <selection activeCell="A3" sqref="A3:L19"/>
    </sheetView>
  </sheetViews>
  <sheetFormatPr defaultColWidth="9" defaultRowHeight="14.25"/>
  <cols>
    <col min="1" max="1" width="9.625" style="5" customWidth="1"/>
    <col min="2" max="3" width="5.625" style="5" customWidth="1"/>
    <col min="4" max="4" width="9.125" style="5" customWidth="1"/>
    <col min="5" max="6" width="5.625" style="5" customWidth="1"/>
    <col min="7" max="7" width="7.75" style="5" customWidth="1"/>
    <col min="8" max="9" width="5.625" style="5" customWidth="1"/>
    <col min="10" max="10" width="9.88333333333333" style="5" customWidth="1"/>
    <col min="11" max="11" width="8.69166666666667" style="5" customWidth="1"/>
    <col min="12" max="12" width="10.375" style="5" customWidth="1"/>
    <col min="13" max="245" width="9" style="5"/>
    <col min="246" max="252" width="9" style="53"/>
    <col min="253" max="16384" width="9" style="52"/>
  </cols>
  <sheetData>
    <row r="1" s="52" customFormat="1" ht="22" customHeight="1" spans="1:252">
      <c r="A1" s="7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3"/>
      <c r="IM1" s="53"/>
      <c r="IN1" s="53"/>
      <c r="IO1" s="53"/>
      <c r="IP1" s="53"/>
      <c r="IQ1" s="53"/>
      <c r="IR1" s="53"/>
    </row>
    <row r="2" s="53" customFormat="1" ht="49" customHeight="1" spans="1:25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="54" customFormat="1" ht="38" customHeight="1" spans="1:252">
      <c r="A3" s="57" t="s">
        <v>2</v>
      </c>
      <c r="B3" s="57" t="s">
        <v>3</v>
      </c>
      <c r="C3" s="57" t="s">
        <v>4</v>
      </c>
      <c r="D3" s="57" t="s">
        <v>5</v>
      </c>
      <c r="E3" s="58" t="s">
        <v>6</v>
      </c>
      <c r="F3" s="58"/>
      <c r="G3" s="58"/>
      <c r="H3" s="58" t="s">
        <v>7</v>
      </c>
      <c r="I3" s="58"/>
      <c r="J3" s="58"/>
      <c r="K3" s="58"/>
      <c r="L3" s="58"/>
    </row>
    <row r="4" s="3" customFormat="1" ht="38" customHeight="1" spans="1:252">
      <c r="A4" s="10"/>
      <c r="B4" s="10"/>
      <c r="C4" s="10"/>
      <c r="D4" s="10"/>
      <c r="E4" s="10" t="s">
        <v>3</v>
      </c>
      <c r="F4" s="10" t="s">
        <v>4</v>
      </c>
      <c r="G4" s="10" t="s">
        <v>8</v>
      </c>
      <c r="H4" s="10" t="s">
        <v>3</v>
      </c>
      <c r="I4" s="10" t="s">
        <v>4</v>
      </c>
      <c r="J4" s="10" t="s">
        <v>9</v>
      </c>
      <c r="K4" s="10" t="s">
        <v>10</v>
      </c>
      <c r="L4" s="10" t="s">
        <v>8</v>
      </c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</row>
    <row r="5" s="52" customFormat="1" ht="38" customHeight="1" spans="1:252">
      <c r="A5" s="60" t="s">
        <v>11</v>
      </c>
      <c r="B5" s="61">
        <v>22</v>
      </c>
      <c r="C5" s="61">
        <v>24</v>
      </c>
      <c r="D5" s="61">
        <f t="shared" ref="D5:D19" si="0">G5+L5</f>
        <v>27850</v>
      </c>
      <c r="E5" s="61">
        <v>0</v>
      </c>
      <c r="F5" s="61">
        <v>0</v>
      </c>
      <c r="G5" s="62">
        <v>0</v>
      </c>
      <c r="H5" s="61">
        <v>21</v>
      </c>
      <c r="I5" s="61">
        <v>23</v>
      </c>
      <c r="J5" s="63">
        <v>24150</v>
      </c>
      <c r="K5" s="63">
        <v>3700</v>
      </c>
      <c r="L5" s="64">
        <v>27850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</row>
    <row r="6" s="52" customFormat="1" ht="38" customHeight="1" spans="1:252">
      <c r="A6" s="60" t="s">
        <v>12</v>
      </c>
      <c r="B6" s="61">
        <v>3</v>
      </c>
      <c r="C6" s="61">
        <v>3</v>
      </c>
      <c r="D6" s="61">
        <f t="shared" si="0"/>
        <v>3765</v>
      </c>
      <c r="E6" s="61">
        <v>1</v>
      </c>
      <c r="F6" s="61">
        <v>1</v>
      </c>
      <c r="G6" s="62">
        <v>1265</v>
      </c>
      <c r="H6" s="61">
        <v>2</v>
      </c>
      <c r="I6" s="61">
        <v>2</v>
      </c>
      <c r="J6" s="63">
        <v>2100</v>
      </c>
      <c r="K6" s="63">
        <v>400</v>
      </c>
      <c r="L6" s="64">
        <v>2500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</row>
    <row r="7" s="52" customFormat="1" ht="38" customHeight="1" spans="1:252">
      <c r="A7" s="60" t="s">
        <v>13</v>
      </c>
      <c r="B7" s="61">
        <v>0</v>
      </c>
      <c r="C7" s="61">
        <v>0</v>
      </c>
      <c r="D7" s="61">
        <f t="shared" si="0"/>
        <v>0</v>
      </c>
      <c r="E7" s="61">
        <v>0</v>
      </c>
      <c r="F7" s="61">
        <v>0</v>
      </c>
      <c r="G7" s="62">
        <v>0</v>
      </c>
      <c r="H7" s="61">
        <v>0</v>
      </c>
      <c r="I7" s="61">
        <v>0</v>
      </c>
      <c r="J7" s="63">
        <v>0</v>
      </c>
      <c r="K7" s="63">
        <v>0</v>
      </c>
      <c r="L7" s="64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</row>
    <row r="8" s="52" customFormat="1" ht="38" customHeight="1" spans="1:252">
      <c r="A8" s="60" t="s">
        <v>14</v>
      </c>
      <c r="B8" s="61">
        <v>0</v>
      </c>
      <c r="C8" s="61">
        <v>0</v>
      </c>
      <c r="D8" s="61">
        <f t="shared" si="0"/>
        <v>0</v>
      </c>
      <c r="E8" s="61">
        <v>0</v>
      </c>
      <c r="F8" s="61">
        <v>0</v>
      </c>
      <c r="G8" s="62">
        <v>0</v>
      </c>
      <c r="H8" s="61">
        <v>0</v>
      </c>
      <c r="I8" s="61">
        <v>0</v>
      </c>
      <c r="J8" s="63">
        <v>0</v>
      </c>
      <c r="K8" s="63">
        <v>0</v>
      </c>
      <c r="L8" s="64"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</row>
    <row r="9" s="52" customFormat="1" ht="38" customHeight="1" spans="1:252">
      <c r="A9" s="60" t="s">
        <v>15</v>
      </c>
      <c r="B9" s="61">
        <v>3</v>
      </c>
      <c r="C9" s="61">
        <v>3</v>
      </c>
      <c r="D9" s="61">
        <f t="shared" si="0"/>
        <v>3550</v>
      </c>
      <c r="E9" s="61">
        <v>0</v>
      </c>
      <c r="F9" s="61">
        <v>0</v>
      </c>
      <c r="G9" s="62">
        <v>0</v>
      </c>
      <c r="H9" s="61">
        <v>3</v>
      </c>
      <c r="I9" s="61">
        <v>3</v>
      </c>
      <c r="J9" s="63">
        <v>3150</v>
      </c>
      <c r="K9" s="63">
        <v>400</v>
      </c>
      <c r="L9" s="64">
        <v>3550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</row>
    <row r="10" s="52" customFormat="1" ht="38" customHeight="1" spans="1:252">
      <c r="A10" s="60" t="s">
        <v>16</v>
      </c>
      <c r="B10" s="61">
        <v>0</v>
      </c>
      <c r="C10" s="61">
        <v>0</v>
      </c>
      <c r="D10" s="61">
        <f t="shared" si="0"/>
        <v>5300</v>
      </c>
      <c r="E10" s="61">
        <v>3</v>
      </c>
      <c r="F10" s="61">
        <v>3</v>
      </c>
      <c r="G10" s="62">
        <v>5300</v>
      </c>
      <c r="H10" s="61">
        <v>0</v>
      </c>
      <c r="I10" s="61">
        <v>0</v>
      </c>
      <c r="J10" s="63">
        <v>0</v>
      </c>
      <c r="K10" s="63">
        <v>0</v>
      </c>
      <c r="L10" s="64"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</row>
    <row r="11" s="52" customFormat="1" ht="38" customHeight="1" spans="1:252">
      <c r="A11" s="60" t="s">
        <v>17</v>
      </c>
      <c r="B11" s="61">
        <v>1</v>
      </c>
      <c r="C11" s="61">
        <v>1</v>
      </c>
      <c r="D11" s="61">
        <f t="shared" si="0"/>
        <v>1350</v>
      </c>
      <c r="E11" s="61">
        <v>0</v>
      </c>
      <c r="F11" s="61">
        <v>0</v>
      </c>
      <c r="G11" s="62">
        <v>0</v>
      </c>
      <c r="H11" s="61">
        <v>1</v>
      </c>
      <c r="I11" s="61">
        <v>1</v>
      </c>
      <c r="J11" s="63">
        <v>1050</v>
      </c>
      <c r="K11" s="63">
        <v>300</v>
      </c>
      <c r="L11" s="64">
        <v>1350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</row>
    <row r="12" s="52" customFormat="1" ht="38" customHeight="1" spans="1:252">
      <c r="A12" s="60" t="s">
        <v>18</v>
      </c>
      <c r="B12" s="61">
        <v>0</v>
      </c>
      <c r="C12" s="61">
        <v>0</v>
      </c>
      <c r="D12" s="61">
        <f t="shared" si="0"/>
        <v>0</v>
      </c>
      <c r="E12" s="61">
        <v>0</v>
      </c>
      <c r="F12" s="61">
        <v>0</v>
      </c>
      <c r="G12" s="62">
        <v>0</v>
      </c>
      <c r="H12" s="61">
        <v>0</v>
      </c>
      <c r="I12" s="61">
        <v>0</v>
      </c>
      <c r="J12" s="63">
        <v>0</v>
      </c>
      <c r="K12" s="63">
        <v>0</v>
      </c>
      <c r="L12" s="64"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</row>
    <row r="13" s="52" customFormat="1" ht="38" customHeight="1" spans="1:252">
      <c r="A13" s="60" t="s">
        <v>19</v>
      </c>
      <c r="B13" s="61">
        <v>0</v>
      </c>
      <c r="C13" s="61">
        <v>0</v>
      </c>
      <c r="D13" s="61">
        <f t="shared" si="0"/>
        <v>0</v>
      </c>
      <c r="E13" s="61">
        <v>0</v>
      </c>
      <c r="F13" s="61">
        <v>0</v>
      </c>
      <c r="G13" s="62">
        <v>0</v>
      </c>
      <c r="H13" s="61">
        <v>0</v>
      </c>
      <c r="I13" s="61">
        <v>0</v>
      </c>
      <c r="J13" s="63">
        <v>0</v>
      </c>
      <c r="K13" s="63">
        <v>0</v>
      </c>
      <c r="L13" s="64"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</row>
    <row r="14" s="52" customFormat="1" ht="38" customHeight="1" spans="1:252">
      <c r="A14" s="60" t="s">
        <v>20</v>
      </c>
      <c r="B14" s="61">
        <v>0</v>
      </c>
      <c r="C14" s="61">
        <v>0</v>
      </c>
      <c r="D14" s="61">
        <f t="shared" si="0"/>
        <v>0</v>
      </c>
      <c r="E14" s="61">
        <v>0</v>
      </c>
      <c r="F14" s="61">
        <v>0</v>
      </c>
      <c r="G14" s="62">
        <v>0</v>
      </c>
      <c r="H14" s="61">
        <v>0</v>
      </c>
      <c r="I14" s="61">
        <v>0</v>
      </c>
      <c r="J14" s="63">
        <v>0</v>
      </c>
      <c r="K14" s="63">
        <v>0</v>
      </c>
      <c r="L14" s="64"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</row>
    <row r="15" s="52" customFormat="1" ht="38" customHeight="1" spans="1:252">
      <c r="A15" s="60" t="s">
        <v>21</v>
      </c>
      <c r="B15" s="61">
        <v>0</v>
      </c>
      <c r="C15" s="61">
        <v>0</v>
      </c>
      <c r="D15" s="61">
        <f t="shared" si="0"/>
        <v>0</v>
      </c>
      <c r="E15" s="61">
        <v>0</v>
      </c>
      <c r="F15" s="61">
        <v>0</v>
      </c>
      <c r="G15" s="62">
        <v>0</v>
      </c>
      <c r="H15" s="61">
        <v>0</v>
      </c>
      <c r="I15" s="61">
        <v>0</v>
      </c>
      <c r="J15" s="63">
        <v>0</v>
      </c>
      <c r="K15" s="63">
        <v>0</v>
      </c>
      <c r="L15" s="64"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</row>
    <row r="16" s="52" customFormat="1" ht="38" customHeight="1" spans="1:252">
      <c r="A16" s="60" t="s">
        <v>22</v>
      </c>
      <c r="B16" s="61">
        <v>0</v>
      </c>
      <c r="C16" s="61">
        <v>0</v>
      </c>
      <c r="D16" s="61">
        <f t="shared" si="0"/>
        <v>2530</v>
      </c>
      <c r="E16" s="61">
        <v>2</v>
      </c>
      <c r="F16" s="61">
        <v>2</v>
      </c>
      <c r="G16" s="62">
        <v>2530</v>
      </c>
      <c r="H16" s="61">
        <v>0</v>
      </c>
      <c r="I16" s="61">
        <v>0</v>
      </c>
      <c r="J16" s="63">
        <v>0</v>
      </c>
      <c r="K16" s="63">
        <v>0</v>
      </c>
      <c r="L16" s="64">
        <v>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</row>
    <row r="17" s="52" customFormat="1" ht="38" customHeight="1" spans="1:252">
      <c r="A17" s="60" t="s">
        <v>23</v>
      </c>
      <c r="B17" s="61">
        <v>0</v>
      </c>
      <c r="C17" s="61">
        <v>0</v>
      </c>
      <c r="D17" s="61">
        <f t="shared" si="0"/>
        <v>0</v>
      </c>
      <c r="E17" s="61">
        <v>0</v>
      </c>
      <c r="F17" s="61">
        <v>0</v>
      </c>
      <c r="G17" s="62">
        <v>0</v>
      </c>
      <c r="H17" s="61">
        <v>0</v>
      </c>
      <c r="I17" s="61">
        <v>0</v>
      </c>
      <c r="J17" s="63">
        <v>0</v>
      </c>
      <c r="K17" s="63">
        <v>0</v>
      </c>
      <c r="L17" s="64">
        <v>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</row>
    <row r="18" s="55" customFormat="1" ht="38" customHeight="1" spans="1:252">
      <c r="A18" s="60" t="s">
        <v>24</v>
      </c>
      <c r="B18" s="61">
        <v>0</v>
      </c>
      <c r="C18" s="61">
        <v>0</v>
      </c>
      <c r="D18" s="61">
        <f t="shared" si="0"/>
        <v>0</v>
      </c>
      <c r="E18" s="61">
        <v>0</v>
      </c>
      <c r="F18" s="61">
        <v>0</v>
      </c>
      <c r="G18" s="62">
        <v>0</v>
      </c>
      <c r="H18" s="61">
        <v>0</v>
      </c>
      <c r="I18" s="61">
        <v>0</v>
      </c>
      <c r="J18" s="63">
        <v>0</v>
      </c>
      <c r="K18" s="63">
        <v>0</v>
      </c>
      <c r="L18" s="64">
        <v>0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  <c r="DR18" s="65"/>
      <c r="DS18" s="65"/>
      <c r="DT18" s="65"/>
      <c r="DU18" s="65"/>
      <c r="DV18" s="65"/>
      <c r="DW18" s="65"/>
      <c r="DX18" s="65"/>
      <c r="DY18" s="65"/>
      <c r="DZ18" s="65"/>
      <c r="EA18" s="65"/>
      <c r="EB18" s="65"/>
      <c r="EC18" s="65"/>
      <c r="ED18" s="65"/>
      <c r="EE18" s="65"/>
      <c r="EF18" s="65"/>
      <c r="EG18" s="65"/>
      <c r="EH18" s="65"/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  <c r="FF18" s="65"/>
      <c r="FG18" s="65"/>
      <c r="FH18" s="65"/>
      <c r="FI18" s="65"/>
      <c r="FJ18" s="65"/>
      <c r="FK18" s="65"/>
      <c r="FL18" s="65"/>
      <c r="FM18" s="65"/>
      <c r="FN18" s="65"/>
      <c r="FO18" s="65"/>
      <c r="FP18" s="65"/>
      <c r="FQ18" s="65"/>
      <c r="FR18" s="65"/>
      <c r="FS18" s="65"/>
      <c r="FT18" s="65"/>
      <c r="FU18" s="65"/>
      <c r="FV18" s="65"/>
      <c r="FW18" s="65"/>
      <c r="FX18" s="65"/>
      <c r="FY18" s="65"/>
      <c r="FZ18" s="65"/>
      <c r="GA18" s="65"/>
      <c r="GB18" s="65"/>
      <c r="GC18" s="65"/>
      <c r="GD18" s="65"/>
      <c r="GE18" s="65"/>
      <c r="GF18" s="65"/>
      <c r="GG18" s="65"/>
      <c r="GH18" s="65"/>
      <c r="GI18" s="65"/>
      <c r="GJ18" s="65"/>
      <c r="GK18" s="65"/>
      <c r="GL18" s="65"/>
      <c r="GM18" s="65"/>
      <c r="GN18" s="65"/>
      <c r="GO18" s="65"/>
      <c r="GP18" s="65"/>
      <c r="GQ18" s="65"/>
      <c r="GR18" s="65"/>
      <c r="GS18" s="65"/>
      <c r="GT18" s="65"/>
      <c r="GU18" s="65"/>
      <c r="GV18" s="65"/>
      <c r="GW18" s="65"/>
      <c r="GX18" s="65"/>
      <c r="GY18" s="65"/>
      <c r="GZ18" s="65"/>
      <c r="HA18" s="65"/>
      <c r="HB18" s="65"/>
      <c r="HC18" s="65"/>
      <c r="HD18" s="65"/>
      <c r="HE18" s="65"/>
      <c r="HF18" s="65"/>
      <c r="HG18" s="65"/>
      <c r="HH18" s="65"/>
      <c r="HI18" s="65"/>
      <c r="HJ18" s="65"/>
      <c r="HK18" s="65"/>
      <c r="HL18" s="65"/>
      <c r="HM18" s="65"/>
      <c r="HN18" s="65"/>
      <c r="HO18" s="65"/>
      <c r="HP18" s="65"/>
      <c r="HQ18" s="65"/>
      <c r="HR18" s="65"/>
      <c r="HS18" s="65"/>
      <c r="HT18" s="65"/>
      <c r="HU18" s="65"/>
      <c r="HV18" s="65"/>
      <c r="HW18" s="65"/>
      <c r="HX18" s="65"/>
      <c r="HY18" s="65"/>
      <c r="HZ18" s="65"/>
      <c r="IA18" s="65"/>
      <c r="IB18" s="65"/>
      <c r="IC18" s="65"/>
      <c r="ID18" s="65"/>
      <c r="IE18" s="65"/>
      <c r="IF18" s="65"/>
      <c r="IG18" s="65"/>
      <c r="IH18" s="65"/>
      <c r="II18" s="65"/>
      <c r="IJ18" s="65"/>
      <c r="IK18" s="65"/>
    </row>
    <row r="19" s="52" customFormat="1" ht="38" customHeight="1" spans="1:252">
      <c r="A19" s="60" t="s">
        <v>25</v>
      </c>
      <c r="B19" s="61">
        <f>E19+H19</f>
        <v>33</v>
      </c>
      <c r="C19" s="61">
        <f>F19+I19</f>
        <v>35</v>
      </c>
      <c r="D19" s="61">
        <f t="shared" si="0"/>
        <v>44345</v>
      </c>
      <c r="E19" s="61">
        <f t="shared" ref="E19:L19" si="1">SUM(E5:E18)</f>
        <v>6</v>
      </c>
      <c r="F19" s="61">
        <f t="shared" si="1"/>
        <v>6</v>
      </c>
      <c r="G19" s="62">
        <f t="shared" si="1"/>
        <v>9095</v>
      </c>
      <c r="H19" s="61">
        <f t="shared" si="1"/>
        <v>27</v>
      </c>
      <c r="I19" s="61">
        <f t="shared" si="1"/>
        <v>29</v>
      </c>
      <c r="J19" s="63">
        <f t="shared" si="1"/>
        <v>30450</v>
      </c>
      <c r="K19" s="63">
        <f t="shared" si="1"/>
        <v>4800</v>
      </c>
      <c r="L19" s="64">
        <f t="shared" si="1"/>
        <v>35250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</row>
    <row r="20" s="52" customFormat="1" spans="1:252">
      <c r="A20" s="5"/>
      <c r="B20" s="5"/>
      <c r="C20" s="5"/>
      <c r="D20" s="50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3"/>
      <c r="IM20" s="53"/>
      <c r="IN20" s="53"/>
      <c r="IO20" s="53"/>
      <c r="IP20" s="53"/>
      <c r="IQ20" s="53"/>
      <c r="IR20" s="53"/>
    </row>
  </sheetData>
  <mergeCells count="7">
    <mergeCell ref="A2:L2"/>
    <mergeCell ref="E3:G3"/>
    <mergeCell ref="H3:L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1"/>
  <sheetViews>
    <sheetView topLeftCell="A8" workbookViewId="0">
      <selection activeCell="R22" sqref="R22"/>
    </sheetView>
  </sheetViews>
  <sheetFormatPr defaultColWidth="9" defaultRowHeight="33" customHeight="1"/>
  <cols>
    <col min="1" max="1" width="9" style="34" customWidth="1"/>
    <col min="2" max="3" width="4.625" style="34" customWidth="1"/>
    <col min="4" max="4" width="7.625" style="35" customWidth="1"/>
    <col min="5" max="6" width="4.625" style="34" customWidth="1"/>
    <col min="7" max="7" width="5.75" style="34" customWidth="1"/>
    <col min="8" max="8" width="8.375" style="36" customWidth="1"/>
    <col min="9" max="10" width="4.625" style="34" customWidth="1"/>
    <col min="11" max="11" width="6.75" style="34" customWidth="1"/>
    <col min="12" max="13" width="6.75" style="35" customWidth="1"/>
    <col min="14" max="14" width="8.34166666666667" style="35" customWidth="1"/>
    <col min="15" max="256" width="5.75" style="34" customWidth="1"/>
    <col min="257" max="16384" width="9" style="34"/>
  </cols>
  <sheetData>
    <row r="1" s="1" customFormat="1" customHeight="1" spans="1:23">
      <c r="A1" s="7" t="s">
        <v>26</v>
      </c>
      <c r="B1" s="5"/>
      <c r="C1" s="5"/>
      <c r="D1" s="37"/>
      <c r="E1" s="5"/>
      <c r="F1" s="5"/>
      <c r="G1" s="5"/>
      <c r="H1" s="38"/>
      <c r="I1" s="5"/>
      <c r="J1" s="5"/>
      <c r="K1" s="6"/>
      <c r="L1" s="38"/>
      <c r="M1" s="38"/>
      <c r="N1" s="38"/>
    </row>
    <row r="2" s="1" customFormat="1" customHeight="1" spans="1:23">
      <c r="A2" s="8" t="s">
        <v>27</v>
      </c>
      <c r="B2" s="8"/>
      <c r="C2" s="8"/>
      <c r="D2" s="39"/>
      <c r="E2" s="8"/>
      <c r="F2" s="8"/>
      <c r="G2" s="8"/>
      <c r="H2" s="40"/>
      <c r="I2" s="8"/>
      <c r="J2" s="8"/>
      <c r="K2" s="9"/>
      <c r="L2" s="40"/>
      <c r="M2" s="40"/>
      <c r="N2" s="40"/>
    </row>
    <row r="3" s="1" customFormat="1" customHeight="1" spans="1:23">
      <c r="A3" s="24" t="s">
        <v>2</v>
      </c>
      <c r="B3" s="24" t="s">
        <v>28</v>
      </c>
      <c r="C3" s="24" t="s">
        <v>29</v>
      </c>
      <c r="D3" s="24" t="s">
        <v>30</v>
      </c>
      <c r="E3" s="24" t="s">
        <v>6</v>
      </c>
      <c r="F3" s="24"/>
      <c r="G3" s="24"/>
      <c r="H3" s="41"/>
      <c r="I3" s="24" t="s">
        <v>7</v>
      </c>
      <c r="J3" s="24"/>
      <c r="K3" s="41"/>
      <c r="L3" s="41"/>
      <c r="M3" s="41"/>
      <c r="N3" s="41"/>
    </row>
    <row r="4" s="2" customFormat="1" ht="45" customHeight="1" spans="1:23">
      <c r="A4" s="24"/>
      <c r="B4" s="24"/>
      <c r="C4" s="24"/>
      <c r="D4" s="24"/>
      <c r="E4" s="24" t="s">
        <v>3</v>
      </c>
      <c r="F4" s="24" t="s">
        <v>31</v>
      </c>
      <c r="G4" s="42" t="s">
        <v>32</v>
      </c>
      <c r="H4" s="41" t="s">
        <v>33</v>
      </c>
      <c r="I4" s="24" t="s">
        <v>3</v>
      </c>
      <c r="J4" s="24" t="s">
        <v>4</v>
      </c>
      <c r="K4" s="43" t="s">
        <v>32</v>
      </c>
      <c r="L4" s="24" t="s">
        <v>9</v>
      </c>
      <c r="M4" s="24" t="s">
        <v>10</v>
      </c>
      <c r="N4" s="41" t="s">
        <v>33</v>
      </c>
    </row>
    <row r="5" s="3" customFormat="1" customHeight="1" spans="1:23">
      <c r="A5" s="44" t="s">
        <v>11</v>
      </c>
      <c r="B5" s="15">
        <f t="shared" ref="B5:B20" si="0">E5+I5</f>
        <v>62</v>
      </c>
      <c r="C5" s="15">
        <f t="shared" ref="C5:C20" si="1">F5+J5</f>
        <v>64</v>
      </c>
      <c r="D5" s="15">
        <f t="shared" ref="D5:D20" si="2">G5+H5+K5+N5</f>
        <v>62692</v>
      </c>
      <c r="E5" s="15">
        <v>0</v>
      </c>
      <c r="F5" s="15">
        <v>0</v>
      </c>
      <c r="G5" s="15">
        <v>0</v>
      </c>
      <c r="H5" s="15">
        <v>0</v>
      </c>
      <c r="I5" s="15">
        <v>62</v>
      </c>
      <c r="J5" s="15">
        <v>64</v>
      </c>
      <c r="K5" s="45">
        <v>0</v>
      </c>
      <c r="L5" s="46">
        <v>54592</v>
      </c>
      <c r="M5" s="46">
        <v>8100</v>
      </c>
      <c r="N5" s="46">
        <f t="shared" ref="N5:N20" si="3">L5+M5</f>
        <v>62692</v>
      </c>
      <c r="W5" s="3">
        <v>62</v>
      </c>
    </row>
    <row r="6" s="3" customFormat="1" customHeight="1" spans="1:23">
      <c r="A6" s="44" t="s">
        <v>12</v>
      </c>
      <c r="B6" s="15">
        <f t="shared" si="0"/>
        <v>67</v>
      </c>
      <c r="C6" s="15">
        <f t="shared" si="1"/>
        <v>68</v>
      </c>
      <c r="D6" s="15">
        <f t="shared" si="2"/>
        <v>67604</v>
      </c>
      <c r="E6" s="15">
        <v>0</v>
      </c>
      <c r="F6" s="15">
        <v>0</v>
      </c>
      <c r="G6" s="15">
        <v>0</v>
      </c>
      <c r="H6" s="15">
        <v>0</v>
      </c>
      <c r="I6" s="15">
        <v>67</v>
      </c>
      <c r="J6" s="15">
        <v>68</v>
      </c>
      <c r="K6" s="15">
        <v>0</v>
      </c>
      <c r="L6" s="46">
        <v>58004</v>
      </c>
      <c r="M6" s="15">
        <v>9600</v>
      </c>
      <c r="N6" s="46">
        <f t="shared" si="3"/>
        <v>67604</v>
      </c>
    </row>
    <row r="7" s="3" customFormat="1" customHeight="1" spans="1:23">
      <c r="A7" s="44" t="s">
        <v>13</v>
      </c>
      <c r="B7" s="15">
        <f t="shared" si="0"/>
        <v>93</v>
      </c>
      <c r="C7" s="15">
        <f t="shared" si="1"/>
        <v>94</v>
      </c>
      <c r="D7" s="15">
        <f t="shared" si="2"/>
        <v>91582</v>
      </c>
      <c r="E7" s="15">
        <v>0</v>
      </c>
      <c r="F7" s="15">
        <v>0</v>
      </c>
      <c r="G7" s="15">
        <v>0</v>
      </c>
      <c r="H7" s="15">
        <v>0</v>
      </c>
      <c r="I7" s="15">
        <v>93</v>
      </c>
      <c r="J7" s="15">
        <v>94</v>
      </c>
      <c r="K7" s="45">
        <v>0</v>
      </c>
      <c r="L7" s="46">
        <v>80182</v>
      </c>
      <c r="M7" s="45">
        <v>11400</v>
      </c>
      <c r="N7" s="46">
        <f t="shared" si="3"/>
        <v>91582</v>
      </c>
    </row>
    <row r="8" s="3" customFormat="1" customHeight="1" spans="1:23">
      <c r="A8" s="44" t="s">
        <v>14</v>
      </c>
      <c r="B8" s="15">
        <f t="shared" si="0"/>
        <v>115</v>
      </c>
      <c r="C8" s="15">
        <f t="shared" si="1"/>
        <v>119</v>
      </c>
      <c r="D8" s="15">
        <f t="shared" si="2"/>
        <v>126280</v>
      </c>
      <c r="E8" s="15">
        <v>0</v>
      </c>
      <c r="F8" s="15">
        <v>0</v>
      </c>
      <c r="G8" s="15">
        <v>0</v>
      </c>
      <c r="H8" s="15">
        <v>0</v>
      </c>
      <c r="I8" s="15">
        <v>115</v>
      </c>
      <c r="J8" s="15">
        <v>119</v>
      </c>
      <c r="K8" s="15">
        <v>9573</v>
      </c>
      <c r="L8" s="46">
        <v>101507</v>
      </c>
      <c r="M8" s="15">
        <v>15200</v>
      </c>
      <c r="N8" s="46">
        <f t="shared" si="3"/>
        <v>116707</v>
      </c>
    </row>
    <row r="9" s="3" customFormat="1" customHeight="1" spans="1:23">
      <c r="A9" s="44" t="s">
        <v>15</v>
      </c>
      <c r="B9" s="15">
        <f t="shared" si="0"/>
        <v>42</v>
      </c>
      <c r="C9" s="15">
        <f t="shared" si="1"/>
        <v>42</v>
      </c>
      <c r="D9" s="15">
        <f t="shared" si="2"/>
        <v>40626</v>
      </c>
      <c r="E9" s="15">
        <v>0</v>
      </c>
      <c r="F9" s="15">
        <v>0</v>
      </c>
      <c r="G9" s="15">
        <v>0</v>
      </c>
      <c r="H9" s="15">
        <v>0</v>
      </c>
      <c r="I9" s="15">
        <v>42</v>
      </c>
      <c r="J9" s="15">
        <v>42</v>
      </c>
      <c r="K9" s="45">
        <v>0</v>
      </c>
      <c r="L9" s="46">
        <v>35826</v>
      </c>
      <c r="M9" s="45">
        <v>4800</v>
      </c>
      <c r="N9" s="46">
        <f t="shared" si="3"/>
        <v>40626</v>
      </c>
      <c r="U9" s="17"/>
    </row>
    <row r="10" s="3" customFormat="1" customHeight="1" spans="1:23">
      <c r="A10" s="44" t="s">
        <v>34</v>
      </c>
      <c r="B10" s="15">
        <f t="shared" si="0"/>
        <v>63</v>
      </c>
      <c r="C10" s="15">
        <f t="shared" si="1"/>
        <v>66</v>
      </c>
      <c r="D10" s="15">
        <f t="shared" si="2"/>
        <v>75960.5</v>
      </c>
      <c r="E10" s="15">
        <v>19</v>
      </c>
      <c r="F10" s="15">
        <v>20</v>
      </c>
      <c r="G10" s="15">
        <v>0</v>
      </c>
      <c r="H10" s="15">
        <v>29922.5</v>
      </c>
      <c r="I10" s="15">
        <v>44</v>
      </c>
      <c r="J10" s="15">
        <v>46</v>
      </c>
      <c r="K10" s="15">
        <v>0</v>
      </c>
      <c r="L10" s="46">
        <v>39238</v>
      </c>
      <c r="M10" s="15">
        <v>6800</v>
      </c>
      <c r="N10" s="46">
        <f t="shared" si="3"/>
        <v>46038</v>
      </c>
    </row>
    <row r="11" s="3" customFormat="1" customHeight="1" spans="1:23">
      <c r="A11" s="44" t="s">
        <v>16</v>
      </c>
      <c r="B11" s="15">
        <f t="shared" si="0"/>
        <v>76</v>
      </c>
      <c r="C11" s="15">
        <f t="shared" si="1"/>
        <v>78</v>
      </c>
      <c r="D11" s="15">
        <f t="shared" si="2"/>
        <v>99514</v>
      </c>
      <c r="E11" s="15">
        <v>30</v>
      </c>
      <c r="F11" s="15">
        <v>30</v>
      </c>
      <c r="G11" s="15">
        <v>0</v>
      </c>
      <c r="H11" s="15">
        <v>52570</v>
      </c>
      <c r="I11" s="15">
        <v>46</v>
      </c>
      <c r="J11" s="15">
        <v>48</v>
      </c>
      <c r="K11" s="45">
        <v>0</v>
      </c>
      <c r="L11" s="46">
        <v>40944</v>
      </c>
      <c r="M11" s="15">
        <v>6000</v>
      </c>
      <c r="N11" s="46">
        <f t="shared" si="3"/>
        <v>46944</v>
      </c>
    </row>
    <row r="12" s="3" customFormat="1" customHeight="1" spans="1:23">
      <c r="A12" s="44" t="s">
        <v>17</v>
      </c>
      <c r="B12" s="15">
        <f t="shared" si="0"/>
        <v>90</v>
      </c>
      <c r="C12" s="15">
        <f t="shared" si="1"/>
        <v>93</v>
      </c>
      <c r="D12" s="15">
        <f t="shared" si="2"/>
        <v>93329</v>
      </c>
      <c r="E12" s="15">
        <v>0</v>
      </c>
      <c r="F12" s="15">
        <v>0</v>
      </c>
      <c r="G12" s="15">
        <v>0</v>
      </c>
      <c r="H12" s="15">
        <v>0</v>
      </c>
      <c r="I12" s="15">
        <v>90</v>
      </c>
      <c r="J12" s="15">
        <v>93</v>
      </c>
      <c r="K12" s="15">
        <v>0</v>
      </c>
      <c r="L12" s="46">
        <v>79329</v>
      </c>
      <c r="M12" s="15">
        <v>14000</v>
      </c>
      <c r="N12" s="46">
        <f t="shared" si="3"/>
        <v>93329</v>
      </c>
    </row>
    <row r="13" s="3" customFormat="1" customHeight="1" spans="1:23">
      <c r="A13" s="44" t="s">
        <v>18</v>
      </c>
      <c r="B13" s="15">
        <f t="shared" si="0"/>
        <v>46</v>
      </c>
      <c r="C13" s="15">
        <f t="shared" si="1"/>
        <v>48</v>
      </c>
      <c r="D13" s="15">
        <f t="shared" si="2"/>
        <v>47444</v>
      </c>
      <c r="E13" s="15">
        <v>0</v>
      </c>
      <c r="F13" s="15">
        <v>0</v>
      </c>
      <c r="G13" s="15">
        <v>0</v>
      </c>
      <c r="H13" s="15">
        <v>0</v>
      </c>
      <c r="I13" s="15">
        <v>46</v>
      </c>
      <c r="J13" s="15">
        <v>48</v>
      </c>
      <c r="K13" s="45">
        <v>0</v>
      </c>
      <c r="L13" s="46">
        <v>40944</v>
      </c>
      <c r="M13" s="15">
        <v>6500</v>
      </c>
      <c r="N13" s="46">
        <f t="shared" si="3"/>
        <v>47444</v>
      </c>
    </row>
    <row r="14" s="3" customFormat="1" customHeight="1" spans="1:23">
      <c r="A14" s="44" t="s">
        <v>19</v>
      </c>
      <c r="B14" s="15">
        <f t="shared" si="0"/>
        <v>70</v>
      </c>
      <c r="C14" s="15">
        <f t="shared" si="1"/>
        <v>73</v>
      </c>
      <c r="D14" s="15">
        <f t="shared" si="2"/>
        <v>72069</v>
      </c>
      <c r="E14" s="15">
        <v>0</v>
      </c>
      <c r="F14" s="15">
        <v>0</v>
      </c>
      <c r="G14" s="15">
        <v>0</v>
      </c>
      <c r="H14" s="15">
        <v>0</v>
      </c>
      <c r="I14" s="15">
        <v>70</v>
      </c>
      <c r="J14" s="15">
        <v>73</v>
      </c>
      <c r="K14" s="15">
        <v>0</v>
      </c>
      <c r="L14" s="46">
        <v>62269</v>
      </c>
      <c r="M14" s="15">
        <v>9800</v>
      </c>
      <c r="N14" s="46">
        <f t="shared" si="3"/>
        <v>72069</v>
      </c>
    </row>
    <row r="15" s="3" customFormat="1" customHeight="1" spans="1:23">
      <c r="A15" s="44" t="s">
        <v>20</v>
      </c>
      <c r="B15" s="15">
        <f t="shared" si="0"/>
        <v>69</v>
      </c>
      <c r="C15" s="15">
        <f t="shared" si="1"/>
        <v>71</v>
      </c>
      <c r="D15" s="15">
        <f t="shared" si="2"/>
        <v>69563</v>
      </c>
      <c r="E15" s="15">
        <v>0</v>
      </c>
      <c r="F15" s="15">
        <v>0</v>
      </c>
      <c r="G15" s="15">
        <v>0</v>
      </c>
      <c r="H15" s="15">
        <v>0</v>
      </c>
      <c r="I15" s="15">
        <v>69</v>
      </c>
      <c r="J15" s="15">
        <v>71</v>
      </c>
      <c r="K15" s="45">
        <v>0</v>
      </c>
      <c r="L15" s="46">
        <v>60563</v>
      </c>
      <c r="M15" s="15">
        <v>9000</v>
      </c>
      <c r="N15" s="46">
        <f t="shared" si="3"/>
        <v>69563</v>
      </c>
    </row>
    <row r="16" s="3" customFormat="1" customHeight="1" spans="1:23">
      <c r="A16" s="44" t="s">
        <v>21</v>
      </c>
      <c r="B16" s="15">
        <f t="shared" si="0"/>
        <v>93</v>
      </c>
      <c r="C16" s="15">
        <f t="shared" si="1"/>
        <v>93</v>
      </c>
      <c r="D16" s="15">
        <f t="shared" si="2"/>
        <v>101087</v>
      </c>
      <c r="E16" s="15">
        <v>24</v>
      </c>
      <c r="F16" s="15">
        <v>24</v>
      </c>
      <c r="G16" s="15">
        <v>0</v>
      </c>
      <c r="H16" s="15">
        <v>34230</v>
      </c>
      <c r="I16" s="15">
        <v>69</v>
      </c>
      <c r="J16" s="15">
        <v>69</v>
      </c>
      <c r="K16" s="15">
        <v>0</v>
      </c>
      <c r="L16" s="46">
        <v>58857</v>
      </c>
      <c r="M16" s="15">
        <v>8000</v>
      </c>
      <c r="N16" s="46">
        <f t="shared" si="3"/>
        <v>66857</v>
      </c>
    </row>
    <row r="17" s="3" customFormat="1" customHeight="1" spans="1:15">
      <c r="A17" s="44" t="s">
        <v>22</v>
      </c>
      <c r="B17" s="15">
        <f t="shared" si="0"/>
        <v>112</v>
      </c>
      <c r="C17" s="15">
        <f t="shared" si="1"/>
        <v>114</v>
      </c>
      <c r="D17" s="15">
        <f t="shared" si="2"/>
        <v>136295</v>
      </c>
      <c r="E17" s="15">
        <v>25</v>
      </c>
      <c r="F17" s="15">
        <v>27</v>
      </c>
      <c r="G17" s="15">
        <v>11799</v>
      </c>
      <c r="H17" s="15">
        <v>38885</v>
      </c>
      <c r="I17" s="15">
        <v>87</v>
      </c>
      <c r="J17" s="15">
        <v>87</v>
      </c>
      <c r="K17" s="45">
        <v>0</v>
      </c>
      <c r="L17" s="46">
        <v>74211</v>
      </c>
      <c r="M17" s="15">
        <v>11400</v>
      </c>
      <c r="N17" s="46">
        <f t="shared" si="3"/>
        <v>85611</v>
      </c>
    </row>
    <row r="18" s="3" customFormat="1" customHeight="1" spans="1:15">
      <c r="A18" s="44" t="s">
        <v>23</v>
      </c>
      <c r="B18" s="15">
        <f t="shared" si="0"/>
        <v>91</v>
      </c>
      <c r="C18" s="15">
        <f t="shared" si="1"/>
        <v>92</v>
      </c>
      <c r="D18" s="15">
        <f t="shared" si="2"/>
        <v>88176</v>
      </c>
      <c r="E18" s="15">
        <v>0</v>
      </c>
      <c r="F18" s="15">
        <v>0</v>
      </c>
      <c r="G18" s="15">
        <v>0</v>
      </c>
      <c r="H18" s="15">
        <v>0</v>
      </c>
      <c r="I18" s="15">
        <v>91</v>
      </c>
      <c r="J18" s="15">
        <v>92</v>
      </c>
      <c r="K18" s="15">
        <v>0</v>
      </c>
      <c r="L18" s="46">
        <v>78476</v>
      </c>
      <c r="M18" s="15">
        <v>9700</v>
      </c>
      <c r="N18" s="46">
        <f t="shared" si="3"/>
        <v>88176</v>
      </c>
    </row>
    <row r="19" s="4" customFormat="1" customHeight="1" spans="1:15">
      <c r="A19" s="44" t="s">
        <v>24</v>
      </c>
      <c r="B19" s="15">
        <f t="shared" si="0"/>
        <v>150</v>
      </c>
      <c r="C19" s="15">
        <f t="shared" si="1"/>
        <v>152</v>
      </c>
      <c r="D19" s="15">
        <f t="shared" si="2"/>
        <v>171732.5</v>
      </c>
      <c r="E19" s="15">
        <v>34</v>
      </c>
      <c r="F19" s="15">
        <v>34</v>
      </c>
      <c r="G19" s="15">
        <v>0</v>
      </c>
      <c r="H19" s="15">
        <v>46342.5</v>
      </c>
      <c r="I19" s="15">
        <v>116</v>
      </c>
      <c r="J19" s="15">
        <v>118</v>
      </c>
      <c r="K19" s="45">
        <v>9636</v>
      </c>
      <c r="L19" s="46">
        <v>100654</v>
      </c>
      <c r="M19" s="15">
        <v>15100</v>
      </c>
      <c r="N19" s="46">
        <f t="shared" si="3"/>
        <v>115754</v>
      </c>
    </row>
    <row r="20" s="3" customFormat="1" customHeight="1" spans="1:15">
      <c r="A20" s="47" t="s">
        <v>25</v>
      </c>
      <c r="B20" s="15">
        <f t="shared" si="0"/>
        <v>1239</v>
      </c>
      <c r="C20" s="15">
        <f t="shared" si="1"/>
        <v>1267</v>
      </c>
      <c r="D20" s="48">
        <f t="shared" si="2"/>
        <v>1343954</v>
      </c>
      <c r="E20" s="15">
        <f t="shared" ref="E20:M20" si="4">SUM(E5:E19)</f>
        <v>132</v>
      </c>
      <c r="F20" s="15">
        <f t="shared" si="4"/>
        <v>135</v>
      </c>
      <c r="G20" s="15">
        <f t="shared" si="4"/>
        <v>11799</v>
      </c>
      <c r="H20" s="15">
        <f t="shared" si="4"/>
        <v>201950</v>
      </c>
      <c r="I20" s="15">
        <f t="shared" si="4"/>
        <v>1107</v>
      </c>
      <c r="J20" s="15">
        <f t="shared" si="4"/>
        <v>1132</v>
      </c>
      <c r="K20" s="15">
        <f t="shared" si="4"/>
        <v>19209</v>
      </c>
      <c r="L20" s="46">
        <f t="shared" si="4"/>
        <v>965596</v>
      </c>
      <c r="M20" s="15">
        <f t="shared" si="4"/>
        <v>145400</v>
      </c>
      <c r="N20" s="46">
        <f t="shared" si="3"/>
        <v>1110996</v>
      </c>
      <c r="O20" s="49"/>
    </row>
    <row r="21" s="1" customFormat="1" customHeight="1" spans="1:15">
      <c r="A21" s="5"/>
      <c r="B21" s="50"/>
      <c r="C21" s="50"/>
      <c r="D21" s="51"/>
      <c r="E21" s="5"/>
      <c r="F21" s="5"/>
      <c r="G21" s="5"/>
      <c r="H21" s="38"/>
      <c r="I21" s="5"/>
      <c r="J21" s="5"/>
      <c r="K21" s="6"/>
      <c r="L21" s="38"/>
      <c r="M21" s="38"/>
      <c r="N21" s="38"/>
    </row>
  </sheetData>
  <mergeCells count="7">
    <mergeCell ref="A2:N2"/>
    <mergeCell ref="E3:H3"/>
    <mergeCell ref="I3:N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opLeftCell="A22" workbookViewId="0">
      <selection activeCell="K48" sqref="K48"/>
    </sheetView>
  </sheetViews>
  <sheetFormatPr defaultColWidth="9" defaultRowHeight="26" customHeight="1" outlineLevelCol="7"/>
  <cols>
    <col min="1" max="1" width="12.6" style="19" customWidth="1"/>
    <col min="2" max="2" width="20.2083333333333" style="19" customWidth="1"/>
    <col min="3" max="3" width="9.875" style="19" customWidth="1"/>
    <col min="4" max="4" width="7.04166666666667" style="19" customWidth="1"/>
    <col min="5" max="5" width="6.46666666666667" style="19" customWidth="1"/>
    <col min="6" max="6" width="7.35833333333333" style="19" customWidth="1"/>
    <col min="7" max="7" width="9.875" style="19" customWidth="1"/>
    <col min="8" max="8" width="9.5" style="19" customWidth="1"/>
    <col min="9" max="205" width="9" style="19" customWidth="1"/>
    <col min="206" max="16384" width="9" style="19"/>
  </cols>
  <sheetData>
    <row r="1" s="19" customFormat="1" customHeight="1" spans="1:8">
      <c r="A1" s="21" t="s">
        <v>35</v>
      </c>
    </row>
    <row r="2" s="19" customFormat="1" customHeight="1" spans="1:8">
      <c r="A2" s="22" t="s">
        <v>36</v>
      </c>
      <c r="B2" s="22"/>
      <c r="C2" s="22"/>
      <c r="D2" s="22"/>
      <c r="E2" s="22"/>
      <c r="F2" s="22"/>
      <c r="G2" s="22"/>
      <c r="H2" s="22"/>
    </row>
    <row r="3" s="19" customFormat="1" ht="32" customHeight="1" spans="1:8">
      <c r="A3" s="23" t="s">
        <v>37</v>
      </c>
      <c r="B3" s="23" t="s">
        <v>38</v>
      </c>
      <c r="C3" s="24" t="s">
        <v>39</v>
      </c>
      <c r="D3" s="24" t="s">
        <v>40</v>
      </c>
      <c r="E3" s="24" t="s">
        <v>41</v>
      </c>
      <c r="F3" s="24" t="s">
        <v>32</v>
      </c>
      <c r="G3" s="24" t="s">
        <v>30</v>
      </c>
      <c r="H3" s="25" t="s">
        <v>25</v>
      </c>
    </row>
    <row r="4" s="19" customFormat="1" ht="15" customHeight="1" spans="1:8">
      <c r="A4" s="26" t="s">
        <v>42</v>
      </c>
      <c r="B4" s="66" t="s">
        <v>43</v>
      </c>
      <c r="C4" s="27" t="s">
        <v>11</v>
      </c>
      <c r="D4" s="27">
        <v>8</v>
      </c>
      <c r="E4" s="27">
        <v>9</v>
      </c>
      <c r="F4" s="27">
        <v>0</v>
      </c>
      <c r="G4" s="28">
        <v>12245</v>
      </c>
      <c r="H4" s="29">
        <f t="shared" ref="H4:H9" si="0">F4+G4</f>
        <v>12245</v>
      </c>
    </row>
    <row r="5" s="19" customFormat="1" ht="15" customHeight="1" spans="1:8">
      <c r="A5" s="30"/>
      <c r="B5" s="30"/>
      <c r="C5" s="27" t="s">
        <v>12</v>
      </c>
      <c r="D5" s="27">
        <v>7</v>
      </c>
      <c r="E5" s="27">
        <v>7</v>
      </c>
      <c r="F5" s="27">
        <v>0</v>
      </c>
      <c r="G5" s="28">
        <v>10360</v>
      </c>
      <c r="H5" s="29">
        <f t="shared" si="0"/>
        <v>10360</v>
      </c>
    </row>
    <row r="6" s="19" customFormat="1" ht="15" customHeight="1" spans="1:8">
      <c r="A6" s="30"/>
      <c r="B6" s="30"/>
      <c r="C6" s="27" t="s">
        <v>22</v>
      </c>
      <c r="D6" s="27">
        <v>8</v>
      </c>
      <c r="E6" s="27">
        <v>9</v>
      </c>
      <c r="F6" s="27">
        <v>11799</v>
      </c>
      <c r="G6" s="28">
        <v>13427.5</v>
      </c>
      <c r="H6" s="29">
        <f t="shared" si="0"/>
        <v>25226.5</v>
      </c>
    </row>
    <row r="7" s="19" customFormat="1" ht="15" customHeight="1" spans="1:8">
      <c r="A7" s="30"/>
      <c r="B7" s="30"/>
      <c r="C7" s="27" t="s">
        <v>15</v>
      </c>
      <c r="D7" s="27">
        <v>1</v>
      </c>
      <c r="E7" s="27">
        <v>1</v>
      </c>
      <c r="F7" s="27">
        <v>0</v>
      </c>
      <c r="G7" s="28">
        <v>1265</v>
      </c>
      <c r="H7" s="29">
        <f t="shared" si="0"/>
        <v>1265</v>
      </c>
    </row>
    <row r="8" s="19" customFormat="1" ht="15" customHeight="1" spans="1:8">
      <c r="A8" s="30"/>
      <c r="B8" s="30"/>
      <c r="C8" s="27" t="s">
        <v>18</v>
      </c>
      <c r="D8" s="27">
        <v>1</v>
      </c>
      <c r="E8" s="27">
        <v>1</v>
      </c>
      <c r="F8" s="27">
        <v>0</v>
      </c>
      <c r="G8" s="28">
        <v>1265</v>
      </c>
      <c r="H8" s="29">
        <f t="shared" si="0"/>
        <v>1265</v>
      </c>
    </row>
    <row r="9" s="19" customFormat="1" ht="15" customHeight="1" spans="1:8">
      <c r="A9" s="30"/>
      <c r="B9" s="30"/>
      <c r="C9" s="27" t="s">
        <v>13</v>
      </c>
      <c r="D9" s="27">
        <v>1</v>
      </c>
      <c r="E9" s="27">
        <v>1</v>
      </c>
      <c r="F9" s="27">
        <v>0</v>
      </c>
      <c r="G9" s="28">
        <v>1265</v>
      </c>
      <c r="H9" s="29">
        <f t="shared" si="0"/>
        <v>1265</v>
      </c>
    </row>
    <row r="10" s="19" customFormat="1" ht="15" customHeight="1" spans="1:8">
      <c r="A10" s="30"/>
      <c r="B10" s="30"/>
      <c r="C10" s="27" t="s">
        <v>14</v>
      </c>
      <c r="D10" s="27">
        <v>1</v>
      </c>
      <c r="E10" s="27">
        <v>1</v>
      </c>
      <c r="F10" s="27">
        <v>0</v>
      </c>
      <c r="G10" s="28">
        <v>1587.5</v>
      </c>
      <c r="H10" s="28">
        <v>1587.5</v>
      </c>
    </row>
    <row r="11" s="19" customFormat="1" ht="15" customHeight="1" spans="1:8">
      <c r="A11" s="30"/>
      <c r="B11" s="30"/>
      <c r="C11" s="27" t="s">
        <v>23</v>
      </c>
      <c r="D11" s="27">
        <v>1</v>
      </c>
      <c r="E11" s="27">
        <v>1</v>
      </c>
      <c r="F11" s="27">
        <v>0</v>
      </c>
      <c r="G11" s="28">
        <v>1265</v>
      </c>
      <c r="H11" s="29">
        <f t="shared" ref="H11:H16" si="1">F11+G11</f>
        <v>1265</v>
      </c>
    </row>
    <row r="12" s="20" customFormat="1" ht="15" customHeight="1" spans="1:8">
      <c r="A12" s="30"/>
      <c r="B12" s="31"/>
      <c r="C12" s="27" t="s">
        <v>44</v>
      </c>
      <c r="D12" s="27">
        <f t="shared" ref="D12:H12" si="2">SUM(D4:D11)</f>
        <v>28</v>
      </c>
      <c r="E12" s="27">
        <f t="shared" si="2"/>
        <v>30</v>
      </c>
      <c r="F12" s="27">
        <v>11799</v>
      </c>
      <c r="G12" s="28">
        <f t="shared" si="2"/>
        <v>42680</v>
      </c>
      <c r="H12" s="29">
        <f t="shared" si="2"/>
        <v>54479</v>
      </c>
    </row>
    <row r="13" s="19" customFormat="1" ht="15" customHeight="1" spans="1:8">
      <c r="A13" s="32" t="s">
        <v>45</v>
      </c>
      <c r="B13" s="66" t="s">
        <v>46</v>
      </c>
      <c r="C13" s="27" t="s">
        <v>34</v>
      </c>
      <c r="D13" s="27">
        <v>6</v>
      </c>
      <c r="E13" s="27">
        <v>6</v>
      </c>
      <c r="F13" s="27">
        <v>0</v>
      </c>
      <c r="G13" s="28">
        <v>8880</v>
      </c>
      <c r="H13" s="29">
        <f t="shared" si="1"/>
        <v>8880</v>
      </c>
    </row>
    <row r="14" s="19" customFormat="1" ht="15" customHeight="1" spans="1:8">
      <c r="A14" s="28"/>
      <c r="B14" s="30"/>
      <c r="C14" s="27" t="s">
        <v>17</v>
      </c>
      <c r="D14" s="27">
        <v>3</v>
      </c>
      <c r="E14" s="27">
        <v>3</v>
      </c>
      <c r="F14" s="27">
        <v>0</v>
      </c>
      <c r="G14" s="28">
        <v>4977.5</v>
      </c>
      <c r="H14" s="29">
        <f t="shared" si="1"/>
        <v>4977.5</v>
      </c>
    </row>
    <row r="15" s="19" customFormat="1" ht="15" customHeight="1" spans="1:8">
      <c r="A15" s="28"/>
      <c r="B15" s="30"/>
      <c r="C15" s="27" t="s">
        <v>18</v>
      </c>
      <c r="D15" s="27">
        <v>5</v>
      </c>
      <c r="E15" s="27">
        <v>5</v>
      </c>
      <c r="F15" s="27">
        <v>0</v>
      </c>
      <c r="G15" s="28">
        <v>6970</v>
      </c>
      <c r="H15" s="29">
        <f t="shared" si="1"/>
        <v>6970</v>
      </c>
    </row>
    <row r="16" s="19" customFormat="1" ht="15" customHeight="1" spans="1:8">
      <c r="A16" s="28"/>
      <c r="B16" s="30"/>
      <c r="C16" s="27" t="s">
        <v>23</v>
      </c>
      <c r="D16" s="27">
        <v>5</v>
      </c>
      <c r="E16" s="27">
        <v>6</v>
      </c>
      <c r="F16" s="27">
        <v>0</v>
      </c>
      <c r="G16" s="28">
        <v>9095</v>
      </c>
      <c r="H16" s="29">
        <f t="shared" si="1"/>
        <v>9095</v>
      </c>
    </row>
    <row r="17" s="20" customFormat="1" ht="15" customHeight="1" spans="1:8">
      <c r="A17" s="28"/>
      <c r="B17" s="31"/>
      <c r="C17" s="27" t="s">
        <v>44</v>
      </c>
      <c r="D17" s="27">
        <f t="shared" ref="D17:H17" si="3">SUM(D13:D16)</f>
        <v>19</v>
      </c>
      <c r="E17" s="27">
        <f t="shared" si="3"/>
        <v>20</v>
      </c>
      <c r="F17" s="27">
        <f>SUM(F15:F16)</f>
        <v>0</v>
      </c>
      <c r="G17" s="28">
        <f t="shared" si="3"/>
        <v>29922.5</v>
      </c>
      <c r="H17" s="29">
        <f t="shared" si="3"/>
        <v>29922.5</v>
      </c>
    </row>
    <row r="18" s="19" customFormat="1" ht="15" customHeight="1" spans="1:8">
      <c r="A18" s="28" t="s">
        <v>47</v>
      </c>
      <c r="B18" s="66" t="s">
        <v>48</v>
      </c>
      <c r="C18" s="27" t="s">
        <v>21</v>
      </c>
      <c r="D18" s="27">
        <v>3</v>
      </c>
      <c r="E18" s="27">
        <v>3</v>
      </c>
      <c r="F18" s="27">
        <v>0</v>
      </c>
      <c r="G18" s="28">
        <v>4440</v>
      </c>
      <c r="H18" s="29">
        <f t="shared" ref="H18:H21" si="4">F18+G18</f>
        <v>4440</v>
      </c>
    </row>
    <row r="19" s="19" customFormat="1" ht="15" customHeight="1" spans="1:8">
      <c r="A19" s="28"/>
      <c r="B19" s="30"/>
      <c r="C19" s="27" t="s">
        <v>11</v>
      </c>
      <c r="D19" s="27">
        <v>1</v>
      </c>
      <c r="E19" s="27">
        <v>1</v>
      </c>
      <c r="F19" s="27">
        <v>0</v>
      </c>
      <c r="G19" s="28">
        <v>1265</v>
      </c>
      <c r="H19" s="29">
        <f t="shared" si="4"/>
        <v>1265</v>
      </c>
    </row>
    <row r="20" s="19" customFormat="1" ht="15" customHeight="1" spans="1:8">
      <c r="A20" s="28"/>
      <c r="B20" s="30"/>
      <c r="C20" s="27" t="s">
        <v>14</v>
      </c>
      <c r="D20" s="27">
        <v>12</v>
      </c>
      <c r="E20" s="27">
        <v>12</v>
      </c>
      <c r="F20" s="27">
        <v>0</v>
      </c>
      <c r="G20" s="28">
        <v>17437.5</v>
      </c>
      <c r="H20" s="29">
        <f t="shared" si="4"/>
        <v>17437.5</v>
      </c>
    </row>
    <row r="21" s="19" customFormat="1" ht="15" customHeight="1" spans="1:8">
      <c r="A21" s="28"/>
      <c r="B21" s="30"/>
      <c r="C21" s="27" t="s">
        <v>13</v>
      </c>
      <c r="D21" s="27">
        <v>8</v>
      </c>
      <c r="E21" s="27">
        <v>8</v>
      </c>
      <c r="F21" s="27">
        <v>0</v>
      </c>
      <c r="G21" s="28">
        <v>11087.5</v>
      </c>
      <c r="H21" s="29">
        <f t="shared" si="4"/>
        <v>11087.5</v>
      </c>
    </row>
    <row r="22" s="20" customFormat="1" ht="15" customHeight="1" spans="1:8">
      <c r="A22" s="28"/>
      <c r="B22" s="31"/>
      <c r="C22" s="27" t="s">
        <v>44</v>
      </c>
      <c r="D22" s="27">
        <f t="shared" ref="D22:H22" si="5">SUM(D18:D21)</f>
        <v>24</v>
      </c>
      <c r="E22" s="27">
        <f t="shared" si="5"/>
        <v>24</v>
      </c>
      <c r="F22" s="27">
        <v>0</v>
      </c>
      <c r="G22" s="28">
        <f t="shared" si="5"/>
        <v>34230</v>
      </c>
      <c r="H22" s="29">
        <f t="shared" si="5"/>
        <v>34230</v>
      </c>
    </row>
    <row r="23" s="19" customFormat="1" ht="15" customHeight="1" spans="1:8">
      <c r="A23" s="31" t="s">
        <v>49</v>
      </c>
      <c r="B23" s="67" t="s">
        <v>50</v>
      </c>
      <c r="C23" s="27" t="s">
        <v>19</v>
      </c>
      <c r="D23" s="27">
        <v>10</v>
      </c>
      <c r="E23" s="27">
        <v>10</v>
      </c>
      <c r="F23" s="27">
        <v>0</v>
      </c>
      <c r="G23" s="28">
        <v>12972.5</v>
      </c>
      <c r="H23" s="29">
        <f t="shared" ref="H23:H42" si="6">F23+G23</f>
        <v>12972.5</v>
      </c>
    </row>
    <row r="24" s="19" customFormat="1" ht="15" customHeight="1" spans="1:8">
      <c r="A24" s="28"/>
      <c r="B24" s="28"/>
      <c r="C24" s="27" t="s">
        <v>20</v>
      </c>
      <c r="D24" s="27">
        <v>5</v>
      </c>
      <c r="E24" s="27">
        <v>5</v>
      </c>
      <c r="F24" s="27">
        <v>0</v>
      </c>
      <c r="G24" s="28">
        <v>7507.5</v>
      </c>
      <c r="H24" s="29">
        <f t="shared" si="6"/>
        <v>7507.5</v>
      </c>
    </row>
    <row r="25" s="19" customFormat="1" ht="15" customHeight="1" spans="1:8">
      <c r="A25" s="28"/>
      <c r="B25" s="28"/>
      <c r="C25" s="27" t="s">
        <v>15</v>
      </c>
      <c r="D25" s="27">
        <v>2</v>
      </c>
      <c r="E25" s="27">
        <v>2</v>
      </c>
      <c r="F25" s="27">
        <v>0</v>
      </c>
      <c r="G25" s="28">
        <v>3390</v>
      </c>
      <c r="H25" s="29">
        <f t="shared" si="6"/>
        <v>3390</v>
      </c>
    </row>
    <row r="26" s="19" customFormat="1" ht="15" customHeight="1" spans="1:8">
      <c r="A26" s="28"/>
      <c r="B26" s="28"/>
      <c r="C26" s="27" t="s">
        <v>13</v>
      </c>
      <c r="D26" s="27">
        <v>1</v>
      </c>
      <c r="E26" s="27">
        <v>1</v>
      </c>
      <c r="F26" s="27">
        <v>0</v>
      </c>
      <c r="G26" s="28">
        <v>1265</v>
      </c>
      <c r="H26" s="29">
        <f t="shared" si="6"/>
        <v>1265</v>
      </c>
    </row>
    <row r="27" s="19" customFormat="1" ht="15" customHeight="1" spans="1:8">
      <c r="A27" s="28"/>
      <c r="B27" s="28"/>
      <c r="C27" s="27" t="s">
        <v>16</v>
      </c>
      <c r="D27" s="27">
        <v>6</v>
      </c>
      <c r="E27" s="27">
        <v>6</v>
      </c>
      <c r="F27" s="27">
        <v>0</v>
      </c>
      <c r="G27" s="28">
        <v>7912.5</v>
      </c>
      <c r="H27" s="29">
        <f t="shared" si="6"/>
        <v>7912.5</v>
      </c>
    </row>
    <row r="28" s="20" customFormat="1" ht="15" customHeight="1" spans="1:8">
      <c r="A28" s="28"/>
      <c r="B28" s="28"/>
      <c r="C28" s="27" t="s">
        <v>22</v>
      </c>
      <c r="D28" s="27">
        <v>1</v>
      </c>
      <c r="E28" s="27">
        <v>1</v>
      </c>
      <c r="F28" s="27">
        <v>0</v>
      </c>
      <c r="G28" s="28">
        <v>1265</v>
      </c>
      <c r="H28" s="29">
        <f t="shared" si="6"/>
        <v>1265</v>
      </c>
    </row>
    <row r="29" s="19" customFormat="1" ht="15" customHeight="1" spans="1:8">
      <c r="A29" s="28"/>
      <c r="B29" s="28"/>
      <c r="C29" s="29" t="s">
        <v>24</v>
      </c>
      <c r="D29" s="29">
        <v>8</v>
      </c>
      <c r="E29" s="29">
        <v>8</v>
      </c>
      <c r="F29" s="29">
        <v>0</v>
      </c>
      <c r="G29" s="29">
        <v>10765</v>
      </c>
      <c r="H29" s="29">
        <f t="shared" si="6"/>
        <v>10765</v>
      </c>
    </row>
    <row r="30" s="19" customFormat="1" ht="15" customHeight="1" spans="1:8">
      <c r="A30" s="28"/>
      <c r="B30" s="28"/>
      <c r="C30" s="29" t="s">
        <v>34</v>
      </c>
      <c r="D30" s="29">
        <v>1</v>
      </c>
      <c r="E30" s="29">
        <v>1</v>
      </c>
      <c r="F30" s="29">
        <v>0</v>
      </c>
      <c r="G30" s="29">
        <v>1265</v>
      </c>
      <c r="H30" s="29">
        <f t="shared" si="6"/>
        <v>1265</v>
      </c>
    </row>
    <row r="31" s="19" customFormat="1" ht="15" customHeight="1" spans="1:8">
      <c r="A31" s="26"/>
      <c r="B31" s="26"/>
      <c r="C31" s="33" t="s">
        <v>44</v>
      </c>
      <c r="D31" s="29">
        <f t="shared" ref="D31:G31" si="7">SUM(D23:D30)</f>
        <v>34</v>
      </c>
      <c r="E31" s="29">
        <f t="shared" si="7"/>
        <v>34</v>
      </c>
      <c r="F31" s="29">
        <v>0</v>
      </c>
      <c r="G31" s="29">
        <f t="shared" si="7"/>
        <v>46342.5</v>
      </c>
      <c r="H31" s="29">
        <f t="shared" si="6"/>
        <v>46342.5</v>
      </c>
    </row>
    <row r="32" s="19" customFormat="1" ht="15" customHeight="1" spans="1:8">
      <c r="A32" s="26" t="s">
        <v>51</v>
      </c>
      <c r="B32" s="66" t="s">
        <v>52</v>
      </c>
      <c r="C32" s="33" t="s">
        <v>11</v>
      </c>
      <c r="D32" s="29">
        <v>6</v>
      </c>
      <c r="E32" s="29">
        <v>6</v>
      </c>
      <c r="F32" s="29">
        <v>0</v>
      </c>
      <c r="G32" s="29">
        <v>10815</v>
      </c>
      <c r="H32" s="29">
        <f t="shared" si="6"/>
        <v>10815</v>
      </c>
    </row>
    <row r="33" s="19" customFormat="1" ht="15" customHeight="1" spans="1:8">
      <c r="A33" s="30"/>
      <c r="B33" s="30"/>
      <c r="C33" s="33" t="s">
        <v>24</v>
      </c>
      <c r="D33" s="29">
        <v>3</v>
      </c>
      <c r="E33" s="29">
        <v>3</v>
      </c>
      <c r="F33" s="29">
        <v>0</v>
      </c>
      <c r="G33" s="29">
        <v>4977.5</v>
      </c>
      <c r="H33" s="29">
        <f t="shared" si="6"/>
        <v>4977.5</v>
      </c>
    </row>
    <row r="34" s="19" customFormat="1" ht="15" customHeight="1" spans="1:8">
      <c r="A34" s="30"/>
      <c r="B34" s="30"/>
      <c r="C34" s="33" t="s">
        <v>18</v>
      </c>
      <c r="D34" s="29">
        <v>2</v>
      </c>
      <c r="E34" s="29">
        <v>2</v>
      </c>
      <c r="F34" s="29">
        <v>0</v>
      </c>
      <c r="G34" s="29">
        <v>3390</v>
      </c>
      <c r="H34" s="29">
        <f t="shared" si="6"/>
        <v>3390</v>
      </c>
    </row>
    <row r="35" s="19" customFormat="1" ht="15" customHeight="1" spans="1:8">
      <c r="A35" s="30"/>
      <c r="B35" s="30"/>
      <c r="C35" s="33" t="s">
        <v>17</v>
      </c>
      <c r="D35" s="29">
        <v>3</v>
      </c>
      <c r="E35" s="29">
        <v>3</v>
      </c>
      <c r="F35" s="29">
        <v>0</v>
      </c>
      <c r="G35" s="29">
        <v>6375</v>
      </c>
      <c r="H35" s="29">
        <f t="shared" si="6"/>
        <v>6375</v>
      </c>
    </row>
    <row r="36" s="19" customFormat="1" ht="15" customHeight="1" spans="1:8">
      <c r="A36" s="30"/>
      <c r="B36" s="30"/>
      <c r="C36" s="33" t="s">
        <v>13</v>
      </c>
      <c r="D36" s="29">
        <v>3</v>
      </c>
      <c r="E36" s="29">
        <v>3</v>
      </c>
      <c r="F36" s="29">
        <v>0</v>
      </c>
      <c r="G36" s="29">
        <v>5837.5</v>
      </c>
      <c r="H36" s="29">
        <f t="shared" si="6"/>
        <v>5837.5</v>
      </c>
    </row>
    <row r="37" s="19" customFormat="1" ht="15" customHeight="1" spans="1:8">
      <c r="A37" s="30"/>
      <c r="B37" s="30"/>
      <c r="C37" s="33" t="s">
        <v>14</v>
      </c>
      <c r="D37" s="29">
        <v>2</v>
      </c>
      <c r="E37" s="29">
        <v>2</v>
      </c>
      <c r="F37" s="29">
        <v>0</v>
      </c>
      <c r="G37" s="29">
        <v>3175</v>
      </c>
      <c r="H37" s="29">
        <f t="shared" si="6"/>
        <v>3175</v>
      </c>
    </row>
    <row r="38" s="19" customFormat="1" ht="15" customHeight="1" spans="1:8">
      <c r="A38" s="30"/>
      <c r="B38" s="30"/>
      <c r="C38" s="33" t="s">
        <v>12</v>
      </c>
      <c r="D38" s="29">
        <v>1</v>
      </c>
      <c r="E38" s="29">
        <v>1</v>
      </c>
      <c r="F38" s="29">
        <v>0</v>
      </c>
      <c r="G38" s="29">
        <v>1265</v>
      </c>
      <c r="H38" s="29">
        <f t="shared" si="6"/>
        <v>1265</v>
      </c>
    </row>
    <row r="39" s="19" customFormat="1" ht="15" customHeight="1" spans="1:8">
      <c r="A39" s="30"/>
      <c r="B39" s="30"/>
      <c r="C39" s="33" t="s">
        <v>22</v>
      </c>
      <c r="D39" s="29">
        <v>5</v>
      </c>
      <c r="E39" s="29">
        <v>5</v>
      </c>
      <c r="F39" s="29">
        <v>0</v>
      </c>
      <c r="G39" s="29">
        <v>9550</v>
      </c>
      <c r="H39" s="29">
        <f t="shared" si="6"/>
        <v>9550</v>
      </c>
    </row>
    <row r="40" s="19" customFormat="1" ht="15" customHeight="1" spans="1:8">
      <c r="A40" s="30"/>
      <c r="B40" s="30"/>
      <c r="C40" s="33" t="s">
        <v>23</v>
      </c>
      <c r="D40" s="29">
        <v>1</v>
      </c>
      <c r="E40" s="29">
        <v>1</v>
      </c>
      <c r="F40" s="29">
        <v>0</v>
      </c>
      <c r="G40" s="29">
        <v>2125</v>
      </c>
      <c r="H40" s="29">
        <f t="shared" si="6"/>
        <v>2125</v>
      </c>
    </row>
    <row r="41" s="19" customFormat="1" ht="15" customHeight="1" spans="1:8">
      <c r="A41" s="30"/>
      <c r="B41" s="30"/>
      <c r="C41" s="33" t="s">
        <v>34</v>
      </c>
      <c r="D41" s="29">
        <v>4</v>
      </c>
      <c r="E41" s="29">
        <v>4</v>
      </c>
      <c r="F41" s="29">
        <v>0</v>
      </c>
      <c r="G41" s="29">
        <v>6242.5</v>
      </c>
      <c r="H41" s="29">
        <f t="shared" si="6"/>
        <v>6242.5</v>
      </c>
    </row>
    <row r="42" s="19" customFormat="1" ht="15" customHeight="1" spans="1:8">
      <c r="A42" s="30"/>
      <c r="B42" s="30"/>
      <c r="C42" s="33" t="s">
        <v>21</v>
      </c>
      <c r="D42" s="29">
        <v>2</v>
      </c>
      <c r="E42" s="29">
        <v>2</v>
      </c>
      <c r="F42" s="29">
        <v>0</v>
      </c>
      <c r="G42" s="29">
        <v>2852.5</v>
      </c>
      <c r="H42" s="29">
        <f t="shared" si="6"/>
        <v>2852.5</v>
      </c>
    </row>
    <row r="43" s="19" customFormat="1" ht="15" customHeight="1" spans="1:8">
      <c r="A43" s="30"/>
      <c r="B43" s="30"/>
      <c r="C43" s="33" t="s">
        <v>20</v>
      </c>
      <c r="D43" s="29">
        <v>1</v>
      </c>
      <c r="E43" s="29">
        <v>1</v>
      </c>
      <c r="F43" s="29">
        <v>0</v>
      </c>
      <c r="G43" s="29">
        <v>1265</v>
      </c>
      <c r="H43" s="29">
        <v>1265</v>
      </c>
    </row>
    <row r="44" s="19" customFormat="1" ht="15" customHeight="1" spans="1:8">
      <c r="A44" s="30"/>
      <c r="B44" s="30"/>
      <c r="C44" s="33" t="s">
        <v>44</v>
      </c>
      <c r="D44" s="29">
        <f t="shared" ref="D44:H44" si="8">SUM(D32:D43)</f>
        <v>33</v>
      </c>
      <c r="E44" s="29">
        <f t="shared" si="8"/>
        <v>33</v>
      </c>
      <c r="F44" s="29">
        <v>0</v>
      </c>
      <c r="G44" s="29">
        <f t="shared" si="8"/>
        <v>57870</v>
      </c>
      <c r="H44" s="29">
        <f t="shared" si="8"/>
        <v>57870</v>
      </c>
    </row>
    <row r="45" s="19" customFormat="1" ht="15" customHeight="1" spans="1:8">
      <c r="A45" s="29" t="s">
        <v>53</v>
      </c>
      <c r="B45" s="29"/>
      <c r="C45" s="29"/>
      <c r="D45" s="29">
        <f t="shared" ref="D45:H45" si="9">D44+D31+D22+D17+D12</f>
        <v>138</v>
      </c>
      <c r="E45" s="29">
        <f t="shared" si="9"/>
        <v>141</v>
      </c>
      <c r="F45" s="29">
        <v>11799</v>
      </c>
      <c r="G45" s="29">
        <f t="shared" si="9"/>
        <v>211045</v>
      </c>
      <c r="H45" s="29">
        <f t="shared" si="9"/>
        <v>222844</v>
      </c>
    </row>
  </sheetData>
  <mergeCells count="12">
    <mergeCell ref="A2:H2"/>
    <mergeCell ref="A45:C45"/>
    <mergeCell ref="A4:A12"/>
    <mergeCell ref="A13:A17"/>
    <mergeCell ref="A18:A22"/>
    <mergeCell ref="A23:A31"/>
    <mergeCell ref="A32:A44"/>
    <mergeCell ref="B4:B12"/>
    <mergeCell ref="B13:B17"/>
    <mergeCell ref="B18:B22"/>
    <mergeCell ref="B23:B31"/>
    <mergeCell ref="B32:B4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I7" sqref="I7"/>
    </sheetView>
  </sheetViews>
  <sheetFormatPr defaultColWidth="9" defaultRowHeight="34" customHeight="1"/>
  <cols>
    <col min="1" max="1" width="19" style="5" customWidth="1"/>
    <col min="2" max="2" width="22.125" style="5" customWidth="1"/>
    <col min="3" max="3" width="19.25" style="5" customWidth="1"/>
    <col min="4" max="4" width="17.875" style="6" customWidth="1"/>
    <col min="5" max="5" width="9.375" style="1"/>
    <col min="6" max="16384" width="9" style="1"/>
  </cols>
  <sheetData>
    <row r="1" s="1" customFormat="1" customHeight="1" spans="1:11">
      <c r="A1" s="7" t="s">
        <v>54</v>
      </c>
      <c r="B1" s="5"/>
      <c r="C1" s="5"/>
      <c r="D1" s="6"/>
    </row>
    <row r="2" s="1" customFormat="1" customHeight="1" spans="1:11">
      <c r="A2" s="8" t="s">
        <v>55</v>
      </c>
      <c r="B2" s="8"/>
      <c r="C2" s="8"/>
      <c r="D2" s="9"/>
    </row>
    <row r="3" s="1" customFormat="1" customHeight="1" spans="1:11">
      <c r="A3" s="10" t="s">
        <v>56</v>
      </c>
      <c r="B3" s="11" t="s">
        <v>57</v>
      </c>
      <c r="C3" s="11"/>
      <c r="D3" s="12"/>
    </row>
    <row r="4" s="2" customFormat="1" customHeight="1" spans="1:11">
      <c r="A4" s="10"/>
      <c r="B4" s="10" t="s">
        <v>3</v>
      </c>
      <c r="C4" s="10" t="s">
        <v>4</v>
      </c>
      <c r="D4" s="13" t="s">
        <v>58</v>
      </c>
    </row>
    <row r="5" s="3" customFormat="1" customHeight="1" spans="1:11">
      <c r="A5" s="14" t="s">
        <v>11</v>
      </c>
      <c r="B5" s="15">
        <v>62</v>
      </c>
      <c r="C5" s="15">
        <v>64</v>
      </c>
      <c r="D5" s="16">
        <f t="shared" ref="D5:D20" si="0">B5*7.16</f>
        <v>443.92</v>
      </c>
    </row>
    <row r="6" s="3" customFormat="1" customHeight="1" spans="1:11">
      <c r="A6" s="14" t="s">
        <v>12</v>
      </c>
      <c r="B6" s="15">
        <v>67</v>
      </c>
      <c r="C6" s="15">
        <v>68</v>
      </c>
      <c r="D6" s="16">
        <f t="shared" si="0"/>
        <v>479.72</v>
      </c>
    </row>
    <row r="7" s="3" customFormat="1" customHeight="1" spans="1:11">
      <c r="A7" s="14" t="s">
        <v>13</v>
      </c>
      <c r="B7" s="15">
        <v>93</v>
      </c>
      <c r="C7" s="15">
        <v>94</v>
      </c>
      <c r="D7" s="16">
        <f t="shared" si="0"/>
        <v>665.88</v>
      </c>
    </row>
    <row r="8" s="3" customFormat="1" customHeight="1" spans="1:11">
      <c r="A8" s="14" t="s">
        <v>14</v>
      </c>
      <c r="B8" s="15">
        <v>115</v>
      </c>
      <c r="C8" s="15">
        <v>119</v>
      </c>
      <c r="D8" s="16">
        <f t="shared" si="0"/>
        <v>823.4</v>
      </c>
    </row>
    <row r="9" s="3" customFormat="1" customHeight="1" spans="1:11">
      <c r="A9" s="14" t="s">
        <v>15</v>
      </c>
      <c r="B9" s="15">
        <v>42</v>
      </c>
      <c r="C9" s="15">
        <v>42</v>
      </c>
      <c r="D9" s="16">
        <f t="shared" si="0"/>
        <v>300.72</v>
      </c>
      <c r="K9" s="17"/>
    </row>
    <row r="10" s="3" customFormat="1" customHeight="1" spans="1:11">
      <c r="A10" s="14" t="s">
        <v>34</v>
      </c>
      <c r="B10" s="15">
        <v>44</v>
      </c>
      <c r="C10" s="15">
        <v>46</v>
      </c>
      <c r="D10" s="16">
        <f t="shared" si="0"/>
        <v>315.04</v>
      </c>
    </row>
    <row r="11" s="3" customFormat="1" customHeight="1" spans="1:11">
      <c r="A11" s="14" t="s">
        <v>16</v>
      </c>
      <c r="B11" s="15">
        <v>46</v>
      </c>
      <c r="C11" s="15">
        <v>48</v>
      </c>
      <c r="D11" s="16">
        <f t="shared" si="0"/>
        <v>329.36</v>
      </c>
    </row>
    <row r="12" s="3" customFormat="1" customHeight="1" spans="1:11">
      <c r="A12" s="14" t="s">
        <v>17</v>
      </c>
      <c r="B12" s="15">
        <v>90</v>
      </c>
      <c r="C12" s="15">
        <v>93</v>
      </c>
      <c r="D12" s="16">
        <f t="shared" si="0"/>
        <v>644.4</v>
      </c>
    </row>
    <row r="13" s="3" customFormat="1" customHeight="1" spans="1:11">
      <c r="A13" s="14" t="s">
        <v>18</v>
      </c>
      <c r="B13" s="15">
        <v>46</v>
      </c>
      <c r="C13" s="15">
        <v>48</v>
      </c>
      <c r="D13" s="16">
        <f t="shared" si="0"/>
        <v>329.36</v>
      </c>
    </row>
    <row r="14" s="3" customFormat="1" customHeight="1" spans="1:11">
      <c r="A14" s="14" t="s">
        <v>19</v>
      </c>
      <c r="B14" s="15">
        <v>70</v>
      </c>
      <c r="C14" s="15">
        <v>73</v>
      </c>
      <c r="D14" s="16">
        <f t="shared" si="0"/>
        <v>501.2</v>
      </c>
    </row>
    <row r="15" s="3" customFormat="1" customHeight="1" spans="1:11">
      <c r="A15" s="14" t="s">
        <v>20</v>
      </c>
      <c r="B15" s="15">
        <v>69</v>
      </c>
      <c r="C15" s="15">
        <v>71</v>
      </c>
      <c r="D15" s="16">
        <f t="shared" si="0"/>
        <v>494.04</v>
      </c>
    </row>
    <row r="16" s="3" customFormat="1" customHeight="1" spans="1:11">
      <c r="A16" s="14" t="s">
        <v>21</v>
      </c>
      <c r="B16" s="15">
        <v>69</v>
      </c>
      <c r="C16" s="15">
        <v>69</v>
      </c>
      <c r="D16" s="16">
        <f t="shared" si="0"/>
        <v>494.04</v>
      </c>
    </row>
    <row r="17" s="3" customFormat="1" customHeight="1" spans="1:7">
      <c r="A17" s="14" t="s">
        <v>22</v>
      </c>
      <c r="B17" s="15">
        <v>87</v>
      </c>
      <c r="C17" s="15">
        <v>87</v>
      </c>
      <c r="D17" s="16">
        <f t="shared" si="0"/>
        <v>622.92</v>
      </c>
    </row>
    <row r="18" s="3" customFormat="1" customHeight="1" spans="1:7">
      <c r="A18" s="14" t="s">
        <v>23</v>
      </c>
      <c r="B18" s="15">
        <v>91</v>
      </c>
      <c r="C18" s="15">
        <v>92</v>
      </c>
      <c r="D18" s="16">
        <f t="shared" si="0"/>
        <v>651.56</v>
      </c>
    </row>
    <row r="19" s="4" customFormat="1" customHeight="1" spans="1:7">
      <c r="A19" s="14" t="s">
        <v>24</v>
      </c>
      <c r="B19" s="15">
        <v>116</v>
      </c>
      <c r="C19" s="15">
        <v>118</v>
      </c>
      <c r="D19" s="16">
        <f t="shared" si="0"/>
        <v>830.56</v>
      </c>
      <c r="E19" s="3"/>
      <c r="G19" s="3"/>
    </row>
    <row r="20" s="3" customFormat="1" customHeight="1" spans="1:7">
      <c r="A20" s="18" t="s">
        <v>25</v>
      </c>
      <c r="B20" s="15">
        <f>SUM(B5:B19)</f>
        <v>1107</v>
      </c>
      <c r="C20" s="15">
        <f>SUM(C5:C19)</f>
        <v>1132</v>
      </c>
      <c r="D20" s="16">
        <f t="shared" si="0"/>
        <v>7926.12</v>
      </c>
    </row>
  </sheetData>
  <mergeCells count="3">
    <mergeCell ref="A2:D2"/>
    <mergeCell ref="B3:D3"/>
    <mergeCell ref="A3:A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で⅞づ殇ゞ.</cp:lastModifiedBy>
  <dcterms:created xsi:type="dcterms:W3CDTF">2023-05-12T11:15:00Z</dcterms:created>
  <dcterms:modified xsi:type="dcterms:W3CDTF">2026-07-29T10:02:38Z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8F93346BBE1C41A1A46B8097D52A9B99_12</vt:lpwstr>
  </property>
  <property fmtid="{D5CDD505-2E9C-101B-9397-08002B2CF9AE}" pid="4" name="CalculationRule">
    <vt:i4>0</vt:i4>
  </property>
</Properties>
</file>