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4" r:id="rId1"/>
    <sheet name="Sheet2" sheetId="2" r:id="rId2"/>
    <sheet name="Sheet3" sheetId="3" r:id="rId3"/>
  </sheets>
  <definedNames>
    <definedName name="_xlnm._FilterDatabase" localSheetId="0" hidden="1">Sheet1!$A$6:$S$25</definedName>
    <definedName name="_xlnm._FilterDatabase" localSheetId="1" hidden="1">Sheet2!$B$7:$B$18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<sst xmlns="http://schemas.openxmlformats.org/spreadsheetml/2006/main" count="69" uniqueCount="44">
  <si>
    <t>高家沟乡2024年度农村转移支付资金分配表</t>
  </si>
  <si>
    <t>行政村</t>
  </si>
  <si>
    <t>2023年末人口</t>
  </si>
  <si>
    <t>村组运转经费</t>
  </si>
  <si>
    <t>乡切块资金</t>
  </si>
  <si>
    <t>总  计</t>
  </si>
  <si>
    <t>小计</t>
  </si>
  <si>
    <t>经费（80%）</t>
  </si>
  <si>
    <t>环境
整治（20%）</t>
  </si>
  <si>
    <t>两癌筛查</t>
  </si>
  <si>
    <t>征兵</t>
  </si>
  <si>
    <t>护工培训</t>
  </si>
  <si>
    <t>日间照料中心运行经费</t>
  </si>
  <si>
    <t>党建
工作
先进</t>
  </si>
  <si>
    <t>其他奖补</t>
  </si>
  <si>
    <t>安全应急物资储备经费</t>
  </si>
  <si>
    <t>完成
奖励</t>
  </si>
  <si>
    <t>入伍</t>
  </si>
  <si>
    <t>上站
体检</t>
  </si>
  <si>
    <r>
      <rPr>
        <b/>
        <sz val="9"/>
        <rFont val="宋体"/>
        <charset val="134"/>
      </rPr>
      <t>未上站</t>
    </r>
    <r>
      <rPr>
        <b/>
        <sz val="6"/>
        <rFont val="宋体"/>
        <charset val="134"/>
      </rPr>
      <t>（扣）</t>
    </r>
  </si>
  <si>
    <t>参训奖</t>
  </si>
  <si>
    <r>
      <rPr>
        <b/>
        <sz val="9"/>
        <rFont val="宋体"/>
        <charset val="134"/>
      </rPr>
      <t>超任务</t>
    </r>
    <r>
      <rPr>
        <b/>
        <sz val="6"/>
        <rFont val="宋体"/>
        <charset val="134"/>
      </rPr>
      <t>（奖）</t>
    </r>
  </si>
  <si>
    <r>
      <rPr>
        <b/>
        <sz val="9"/>
        <rFont val="宋体"/>
        <charset val="134"/>
      </rPr>
      <t>未完成任务</t>
    </r>
    <r>
      <rPr>
        <b/>
        <sz val="6"/>
        <rFont val="宋体"/>
        <charset val="134"/>
      </rPr>
      <t>（扣）</t>
    </r>
  </si>
  <si>
    <t>贺家坡</t>
  </si>
  <si>
    <t>东山</t>
  </si>
  <si>
    <t>冀家峪</t>
  </si>
  <si>
    <t>郝家庄</t>
  </si>
  <si>
    <t>白家塔</t>
  </si>
  <si>
    <t>高家沟</t>
  </si>
  <si>
    <t>阴塔</t>
  </si>
  <si>
    <t>刘家窊</t>
  </si>
  <si>
    <t>王家塔</t>
  </si>
  <si>
    <t>宋家寨</t>
  </si>
  <si>
    <t>郭家沟</t>
  </si>
  <si>
    <t>大成垣</t>
  </si>
  <si>
    <t>合  计</t>
  </si>
  <si>
    <t xml:space="preserve">说明：
      1、两癌筛查：完成1例奖100元。
      2、征兵工作:上站1人奖村委100元，未完成上站的每村扣500元，送走1名新兵奖励村委1000元。
      3、护工培训：各村护工任务超1人奖励村委1000元，少完成1人扣村委1000元；奖励护工培训1人1000元。
      4、日间照料中心运行经费：除东山、南寺沟、大成垣、刘家窊、王家塔五个日间照料中心以外，其他点各补助500元
      5、党建工作：党建工作完成较好的村，每村补助3000元。
      6、安全应急物资储备经费：每村补助200元。
   </t>
  </si>
  <si>
    <t>高家沟乡2022年度农村转移支付资金分配表</t>
  </si>
  <si>
    <t>“六类户”房屋排查工作(户数)</t>
  </si>
  <si>
    <t>乡村振兴奖补</t>
  </si>
  <si>
    <t>任务数</t>
  </si>
  <si>
    <t>完成数</t>
  </si>
  <si>
    <t>完成情况</t>
  </si>
  <si>
    <t xml:space="preserve">图斑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</si>
</sst>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22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24"/>
      <name val="宋体"/>
      <charset val="134"/>
    </font>
    <font>
      <b/>
      <sz val="8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7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5"/>
  <sheetViews>
    <sheetView tabSelected="1" workbookViewId="0">
      <selection activeCell="P16" sqref="P16"/>
    </sheetView>
  </sheetViews>
  <sheetFormatPr defaultColWidth="9" defaultRowHeight="14.25"/>
  <cols>
    <col min="1" max="1" width="7.625" style="1" customWidth="1"/>
    <col min="2" max="2" width="7.5" style="1" customWidth="1"/>
    <col min="3" max="3" width="8" style="1" customWidth="1"/>
    <col min="4" max="4" width="9.09166666666667" style="1" customWidth="1"/>
    <col min="5" max="5" width="8.725" style="1" customWidth="1"/>
    <col min="6" max="16" width="8.625" style="1" customWidth="1"/>
    <col min="17" max="17" width="9.75" style="28" customWidth="1"/>
    <col min="18" max="18" width="12" style="29" customWidth="1"/>
    <col min="19" max="20" width="11.625" style="1"/>
    <col min="21" max="16384" width="9" style="1"/>
  </cols>
  <sheetData>
    <row r="1" s="1" customFormat="1" ht="13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40"/>
      <c r="R1" s="5"/>
      <c r="S1" s="18"/>
    </row>
    <row r="2" s="1" customFormat="1" ht="13" customHeight="1" spans="1:19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0"/>
      <c r="R2" s="5"/>
      <c r="S2" s="18"/>
    </row>
    <row r="3" s="1" customFormat="1" ht="13" customHeight="1" spans="1:19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0"/>
      <c r="R3" s="5"/>
      <c r="S3" s="18"/>
    </row>
    <row r="4" s="2" customFormat="1" ht="16" customHeight="1" spans="1:18">
      <c r="A4" s="6" t="s">
        <v>1</v>
      </c>
      <c r="B4" s="7" t="s">
        <v>2</v>
      </c>
      <c r="C4" s="7" t="s">
        <v>3</v>
      </c>
      <c r="D4" s="7"/>
      <c r="E4" s="7"/>
      <c r="F4" s="30" t="s">
        <v>4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41"/>
      <c r="R4" s="39" t="s">
        <v>5</v>
      </c>
    </row>
    <row r="5" s="2" customFormat="1" ht="27" customHeight="1" spans="1:18">
      <c r="A5" s="8"/>
      <c r="B5" s="7"/>
      <c r="C5" s="7" t="s">
        <v>6</v>
      </c>
      <c r="D5" s="7" t="s">
        <v>7</v>
      </c>
      <c r="E5" s="7" t="s">
        <v>8</v>
      </c>
      <c r="F5" s="9" t="s">
        <v>9</v>
      </c>
      <c r="G5" s="12" t="s">
        <v>10</v>
      </c>
      <c r="H5" s="12"/>
      <c r="I5" s="12"/>
      <c r="J5" s="12" t="s">
        <v>11</v>
      </c>
      <c r="K5" s="12"/>
      <c r="L5" s="12"/>
      <c r="M5" s="38" t="s">
        <v>12</v>
      </c>
      <c r="N5" s="38" t="s">
        <v>13</v>
      </c>
      <c r="O5" s="38" t="s">
        <v>14</v>
      </c>
      <c r="P5" s="12" t="s">
        <v>15</v>
      </c>
      <c r="Q5" s="12" t="s">
        <v>6</v>
      </c>
      <c r="R5" s="39"/>
    </row>
    <row r="6" s="3" customFormat="1" ht="39" customHeight="1" spans="1:18">
      <c r="A6" s="13"/>
      <c r="B6" s="7"/>
      <c r="C6" s="7"/>
      <c r="D6" s="7"/>
      <c r="E6" s="7"/>
      <c r="F6" s="7" t="s">
        <v>16</v>
      </c>
      <c r="G6" s="7" t="s">
        <v>17</v>
      </c>
      <c r="H6" s="7" t="s">
        <v>18</v>
      </c>
      <c r="I6" s="39" t="s">
        <v>19</v>
      </c>
      <c r="J6" s="7" t="s">
        <v>20</v>
      </c>
      <c r="K6" s="39" t="s">
        <v>21</v>
      </c>
      <c r="L6" s="39" t="s">
        <v>22</v>
      </c>
      <c r="M6" s="12"/>
      <c r="N6" s="12"/>
      <c r="O6" s="12"/>
      <c r="P6" s="7"/>
      <c r="Q6" s="7"/>
      <c r="R6" s="39"/>
    </row>
    <row r="7" s="27" customFormat="1" ht="22" customHeight="1" spans="1:18">
      <c r="A7" s="31" t="s">
        <v>23</v>
      </c>
      <c r="B7" s="23">
        <v>1926</v>
      </c>
      <c r="C7" s="32">
        <f>B7*25.8</f>
        <v>49690.8</v>
      </c>
      <c r="D7" s="33">
        <f>C7*0.8</f>
        <v>39752.64</v>
      </c>
      <c r="E7" s="33">
        <f>C7-D7</f>
        <v>9938.16</v>
      </c>
      <c r="F7" s="23">
        <v>800</v>
      </c>
      <c r="G7" s="23">
        <v>1000</v>
      </c>
      <c r="H7" s="23">
        <v>100</v>
      </c>
      <c r="I7" s="23">
        <v>0</v>
      </c>
      <c r="J7" s="23">
        <v>0</v>
      </c>
      <c r="K7" s="23">
        <v>0</v>
      </c>
      <c r="L7" s="23">
        <v>-1000</v>
      </c>
      <c r="M7" s="23">
        <v>1000</v>
      </c>
      <c r="N7" s="23">
        <v>0</v>
      </c>
      <c r="O7" s="23">
        <v>10000</v>
      </c>
      <c r="P7" s="23">
        <v>200</v>
      </c>
      <c r="Q7" s="42">
        <f>SUM(F7:P7)</f>
        <v>12100</v>
      </c>
      <c r="R7" s="43">
        <f>C7+Q7</f>
        <v>61790.8</v>
      </c>
    </row>
    <row r="8" s="27" customFormat="1" ht="22" customHeight="1" spans="1:18">
      <c r="A8" s="33" t="s">
        <v>24</v>
      </c>
      <c r="B8" s="23">
        <v>1127</v>
      </c>
      <c r="C8" s="32">
        <f t="shared" ref="C8:C19" si="0">B8*25.8</f>
        <v>29076.6</v>
      </c>
      <c r="D8" s="33">
        <f t="shared" ref="D8:D19" si="1">C8*0.8</f>
        <v>23261.28</v>
      </c>
      <c r="E8" s="33">
        <f t="shared" ref="E8:E19" si="2">C8-D8</f>
        <v>5815.32</v>
      </c>
      <c r="F8" s="23">
        <v>800</v>
      </c>
      <c r="G8" s="23">
        <v>0</v>
      </c>
      <c r="H8" s="23">
        <v>300</v>
      </c>
      <c r="I8" s="23">
        <v>0</v>
      </c>
      <c r="J8" s="23">
        <v>1000</v>
      </c>
      <c r="K8" s="23">
        <v>0</v>
      </c>
      <c r="L8" s="23">
        <v>0</v>
      </c>
      <c r="M8" s="23"/>
      <c r="N8" s="23">
        <v>0</v>
      </c>
      <c r="O8" s="23">
        <v>10000</v>
      </c>
      <c r="P8" s="23">
        <v>200</v>
      </c>
      <c r="Q8" s="42">
        <f t="shared" ref="Q8:Q18" si="3">SUM(F8:P8)</f>
        <v>12300</v>
      </c>
      <c r="R8" s="43">
        <f t="shared" ref="R8:R18" si="4">C8+Q8</f>
        <v>41376.6</v>
      </c>
    </row>
    <row r="9" s="27" customFormat="1" ht="22" customHeight="1" spans="1:18">
      <c r="A9" s="33" t="s">
        <v>25</v>
      </c>
      <c r="B9" s="23">
        <v>1158</v>
      </c>
      <c r="C9" s="32">
        <f t="shared" si="0"/>
        <v>29876.4</v>
      </c>
      <c r="D9" s="33">
        <f t="shared" si="1"/>
        <v>23901.12</v>
      </c>
      <c r="E9" s="33">
        <f t="shared" si="2"/>
        <v>5975.28</v>
      </c>
      <c r="F9" s="23">
        <v>400</v>
      </c>
      <c r="G9" s="23">
        <v>0</v>
      </c>
      <c r="H9" s="23">
        <v>100</v>
      </c>
      <c r="I9" s="23">
        <v>0</v>
      </c>
      <c r="J9" s="23">
        <v>1000</v>
      </c>
      <c r="K9" s="23">
        <v>0</v>
      </c>
      <c r="L9" s="23">
        <v>0</v>
      </c>
      <c r="M9" s="23">
        <v>500</v>
      </c>
      <c r="N9" s="23">
        <v>0</v>
      </c>
      <c r="O9" s="23">
        <v>10000</v>
      </c>
      <c r="P9" s="23">
        <v>200</v>
      </c>
      <c r="Q9" s="42">
        <f t="shared" si="3"/>
        <v>12200</v>
      </c>
      <c r="R9" s="43">
        <f t="shared" si="4"/>
        <v>42076.4</v>
      </c>
    </row>
    <row r="10" s="27" customFormat="1" ht="22" customHeight="1" spans="1:18">
      <c r="A10" s="33" t="s">
        <v>26</v>
      </c>
      <c r="B10" s="23">
        <v>1209</v>
      </c>
      <c r="C10" s="32">
        <f t="shared" si="0"/>
        <v>31192.2</v>
      </c>
      <c r="D10" s="33">
        <f t="shared" si="1"/>
        <v>24953.76</v>
      </c>
      <c r="E10" s="33">
        <f t="shared" si="2"/>
        <v>6238.44</v>
      </c>
      <c r="F10" s="23">
        <v>700</v>
      </c>
      <c r="G10" s="23">
        <v>0</v>
      </c>
      <c r="H10" s="23">
        <v>100</v>
      </c>
      <c r="I10" s="23">
        <v>0</v>
      </c>
      <c r="J10" s="23">
        <v>1000</v>
      </c>
      <c r="K10" s="23">
        <v>0</v>
      </c>
      <c r="L10" s="23">
        <v>0</v>
      </c>
      <c r="M10" s="23">
        <v>500</v>
      </c>
      <c r="N10" s="23">
        <v>3000</v>
      </c>
      <c r="O10" s="23">
        <v>14400</v>
      </c>
      <c r="P10" s="23">
        <v>200</v>
      </c>
      <c r="Q10" s="42">
        <f t="shared" si="3"/>
        <v>19900</v>
      </c>
      <c r="R10" s="43">
        <f t="shared" si="4"/>
        <v>51092.2</v>
      </c>
    </row>
    <row r="11" s="27" customFormat="1" ht="22" customHeight="1" spans="1:18">
      <c r="A11" s="23" t="s">
        <v>27</v>
      </c>
      <c r="B11" s="23">
        <v>2140</v>
      </c>
      <c r="C11" s="32">
        <f t="shared" si="0"/>
        <v>55212</v>
      </c>
      <c r="D11" s="33">
        <f t="shared" si="1"/>
        <v>44169.6</v>
      </c>
      <c r="E11" s="33">
        <f t="shared" si="2"/>
        <v>11042.4</v>
      </c>
      <c r="F11" s="23">
        <v>900</v>
      </c>
      <c r="G11" s="23">
        <v>0</v>
      </c>
      <c r="H11" s="23">
        <v>0</v>
      </c>
      <c r="I11" s="23">
        <v>-500</v>
      </c>
      <c r="J11" s="23">
        <v>3000</v>
      </c>
      <c r="K11" s="23">
        <v>2000</v>
      </c>
      <c r="L11" s="23">
        <v>0</v>
      </c>
      <c r="M11" s="23">
        <v>1000</v>
      </c>
      <c r="N11" s="23">
        <v>3000</v>
      </c>
      <c r="O11" s="23">
        <v>12200</v>
      </c>
      <c r="P11" s="23">
        <v>200</v>
      </c>
      <c r="Q11" s="42">
        <f t="shared" si="3"/>
        <v>21800</v>
      </c>
      <c r="R11" s="43">
        <f t="shared" si="4"/>
        <v>77012</v>
      </c>
    </row>
    <row r="12" s="27" customFormat="1" ht="22" customHeight="1" spans="1:18">
      <c r="A12" s="33" t="s">
        <v>28</v>
      </c>
      <c r="B12" s="23">
        <v>1574</v>
      </c>
      <c r="C12" s="32">
        <f t="shared" si="0"/>
        <v>40609.2</v>
      </c>
      <c r="D12" s="33">
        <f t="shared" si="1"/>
        <v>32487.36</v>
      </c>
      <c r="E12" s="33">
        <f t="shared" si="2"/>
        <v>8121.84</v>
      </c>
      <c r="F12" s="23">
        <v>600</v>
      </c>
      <c r="G12" s="23">
        <v>0</v>
      </c>
      <c r="H12" s="23">
        <v>100</v>
      </c>
      <c r="I12" s="23">
        <v>0</v>
      </c>
      <c r="J12" s="23">
        <v>2000</v>
      </c>
      <c r="K12" s="23">
        <v>1000</v>
      </c>
      <c r="L12" s="23">
        <v>0</v>
      </c>
      <c r="M12" s="23">
        <v>500</v>
      </c>
      <c r="N12" s="23">
        <v>0</v>
      </c>
      <c r="O12" s="23">
        <v>3848.95</v>
      </c>
      <c r="P12" s="23">
        <v>200</v>
      </c>
      <c r="Q12" s="42">
        <f t="shared" si="3"/>
        <v>8248.95</v>
      </c>
      <c r="R12" s="43">
        <f t="shared" si="4"/>
        <v>48858.15</v>
      </c>
    </row>
    <row r="13" s="27" customFormat="1" ht="22" customHeight="1" spans="1:18">
      <c r="A13" s="33" t="s">
        <v>29</v>
      </c>
      <c r="B13" s="23">
        <v>1300</v>
      </c>
      <c r="C13" s="32">
        <f t="shared" si="0"/>
        <v>33540</v>
      </c>
      <c r="D13" s="33">
        <f t="shared" si="1"/>
        <v>26832</v>
      </c>
      <c r="E13" s="33">
        <f t="shared" si="2"/>
        <v>6708</v>
      </c>
      <c r="F13" s="23">
        <v>600</v>
      </c>
      <c r="G13" s="23">
        <v>0</v>
      </c>
      <c r="H13" s="23">
        <v>200</v>
      </c>
      <c r="I13" s="23">
        <v>0</v>
      </c>
      <c r="J13" s="23">
        <v>3000</v>
      </c>
      <c r="K13" s="23">
        <v>2000</v>
      </c>
      <c r="L13" s="23">
        <v>0</v>
      </c>
      <c r="M13" s="23">
        <v>500</v>
      </c>
      <c r="N13" s="23">
        <v>0</v>
      </c>
      <c r="O13" s="23">
        <v>14000</v>
      </c>
      <c r="P13" s="23">
        <v>200</v>
      </c>
      <c r="Q13" s="42">
        <f t="shared" si="3"/>
        <v>20500</v>
      </c>
      <c r="R13" s="43">
        <f t="shared" si="4"/>
        <v>54040</v>
      </c>
    </row>
    <row r="14" s="27" customFormat="1" ht="22" customHeight="1" spans="1:18">
      <c r="A14" s="33" t="s">
        <v>30</v>
      </c>
      <c r="B14" s="23">
        <v>1103</v>
      </c>
      <c r="C14" s="32">
        <f t="shared" si="0"/>
        <v>28457.4</v>
      </c>
      <c r="D14" s="33">
        <f t="shared" si="1"/>
        <v>22765.92</v>
      </c>
      <c r="E14" s="33">
        <f t="shared" si="2"/>
        <v>5691.48</v>
      </c>
      <c r="F14" s="23">
        <v>300</v>
      </c>
      <c r="G14" s="23">
        <v>0</v>
      </c>
      <c r="H14" s="23">
        <v>100</v>
      </c>
      <c r="I14" s="23">
        <v>0</v>
      </c>
      <c r="J14" s="23">
        <v>0</v>
      </c>
      <c r="K14" s="23">
        <v>0</v>
      </c>
      <c r="L14" s="23">
        <v>-1000</v>
      </c>
      <c r="M14" s="23">
        <v>500</v>
      </c>
      <c r="N14" s="23">
        <v>0</v>
      </c>
      <c r="O14" s="23">
        <v>5000</v>
      </c>
      <c r="P14" s="23">
        <v>200</v>
      </c>
      <c r="Q14" s="42">
        <f t="shared" si="3"/>
        <v>5100</v>
      </c>
      <c r="R14" s="43">
        <f t="shared" si="4"/>
        <v>33557.4</v>
      </c>
    </row>
    <row r="15" s="27" customFormat="1" ht="22" customHeight="1" spans="1:18">
      <c r="A15" s="33" t="s">
        <v>31</v>
      </c>
      <c r="B15" s="23">
        <v>1286</v>
      </c>
      <c r="C15" s="32">
        <f t="shared" si="0"/>
        <v>33178.8</v>
      </c>
      <c r="D15" s="33">
        <f t="shared" si="1"/>
        <v>26543.04</v>
      </c>
      <c r="E15" s="33">
        <f t="shared" si="2"/>
        <v>6635.76</v>
      </c>
      <c r="F15" s="23">
        <v>900</v>
      </c>
      <c r="G15" s="23">
        <v>0</v>
      </c>
      <c r="H15" s="23">
        <v>100</v>
      </c>
      <c r="I15" s="23">
        <v>0</v>
      </c>
      <c r="J15" s="23">
        <v>1000</v>
      </c>
      <c r="K15" s="23">
        <v>0</v>
      </c>
      <c r="L15" s="23">
        <v>0</v>
      </c>
      <c r="M15" s="23"/>
      <c r="N15" s="23">
        <v>3000</v>
      </c>
      <c r="O15" s="23">
        <v>4000</v>
      </c>
      <c r="P15" s="23">
        <v>200</v>
      </c>
      <c r="Q15" s="42">
        <f t="shared" si="3"/>
        <v>9200</v>
      </c>
      <c r="R15" s="43">
        <f t="shared" si="4"/>
        <v>42378.8</v>
      </c>
    </row>
    <row r="16" s="27" customFormat="1" ht="22" customHeight="1" spans="1:18">
      <c r="A16" s="31" t="s">
        <v>32</v>
      </c>
      <c r="B16" s="23">
        <v>2484</v>
      </c>
      <c r="C16" s="32">
        <f t="shared" si="0"/>
        <v>64087.2</v>
      </c>
      <c r="D16" s="33">
        <f t="shared" si="1"/>
        <v>51269.76</v>
      </c>
      <c r="E16" s="33">
        <f t="shared" si="2"/>
        <v>12817.44</v>
      </c>
      <c r="F16" s="23">
        <v>1100</v>
      </c>
      <c r="G16" s="23">
        <v>0</v>
      </c>
      <c r="H16" s="23">
        <v>0</v>
      </c>
      <c r="I16" s="23">
        <v>-500</v>
      </c>
      <c r="J16" s="23">
        <v>0</v>
      </c>
      <c r="K16" s="23">
        <v>0</v>
      </c>
      <c r="L16" s="23">
        <v>-1000</v>
      </c>
      <c r="M16" s="23">
        <v>1000</v>
      </c>
      <c r="N16" s="23">
        <v>0</v>
      </c>
      <c r="O16" s="23">
        <v>15200</v>
      </c>
      <c r="P16" s="23">
        <v>200</v>
      </c>
      <c r="Q16" s="42">
        <f t="shared" si="3"/>
        <v>16000</v>
      </c>
      <c r="R16" s="43">
        <f t="shared" si="4"/>
        <v>80087.2</v>
      </c>
    </row>
    <row r="17" s="27" customFormat="1" ht="22" customHeight="1" spans="1:18">
      <c r="A17" s="33" t="s">
        <v>33</v>
      </c>
      <c r="B17" s="23">
        <v>1453</v>
      </c>
      <c r="C17" s="32">
        <f t="shared" si="0"/>
        <v>37487.4</v>
      </c>
      <c r="D17" s="33">
        <f t="shared" si="1"/>
        <v>29989.92</v>
      </c>
      <c r="E17" s="33">
        <f t="shared" si="2"/>
        <v>7497.48</v>
      </c>
      <c r="F17" s="23">
        <v>500</v>
      </c>
      <c r="G17" s="23">
        <v>1000</v>
      </c>
      <c r="H17" s="23">
        <v>200</v>
      </c>
      <c r="I17" s="23">
        <v>0</v>
      </c>
      <c r="J17" s="23">
        <v>0</v>
      </c>
      <c r="K17" s="23">
        <v>0</v>
      </c>
      <c r="L17" s="23">
        <v>-1000</v>
      </c>
      <c r="M17" s="23">
        <v>1500</v>
      </c>
      <c r="N17" s="23">
        <v>0</v>
      </c>
      <c r="O17" s="23">
        <v>10000</v>
      </c>
      <c r="P17" s="23">
        <v>200</v>
      </c>
      <c r="Q17" s="42">
        <f t="shared" si="3"/>
        <v>12400</v>
      </c>
      <c r="R17" s="43">
        <f t="shared" si="4"/>
        <v>49887.4</v>
      </c>
    </row>
    <row r="18" s="27" customFormat="1" ht="22" customHeight="1" spans="1:18">
      <c r="A18" s="33" t="s">
        <v>34</v>
      </c>
      <c r="B18" s="23">
        <v>1995</v>
      </c>
      <c r="C18" s="32">
        <f t="shared" si="0"/>
        <v>51471</v>
      </c>
      <c r="D18" s="33">
        <f t="shared" si="1"/>
        <v>41176.8</v>
      </c>
      <c r="E18" s="33">
        <f t="shared" si="2"/>
        <v>10294.2</v>
      </c>
      <c r="F18" s="23">
        <v>400</v>
      </c>
      <c r="G18" s="23">
        <v>2000</v>
      </c>
      <c r="H18" s="23">
        <v>200</v>
      </c>
      <c r="I18" s="23">
        <v>0</v>
      </c>
      <c r="J18" s="23">
        <v>0</v>
      </c>
      <c r="K18" s="23">
        <v>0</v>
      </c>
      <c r="L18" s="23">
        <v>-1000</v>
      </c>
      <c r="M18" s="23"/>
      <c r="N18" s="23">
        <v>0</v>
      </c>
      <c r="O18" s="23">
        <v>5000</v>
      </c>
      <c r="P18" s="23">
        <v>200</v>
      </c>
      <c r="Q18" s="42">
        <f t="shared" si="3"/>
        <v>6800</v>
      </c>
      <c r="R18" s="43">
        <f t="shared" si="4"/>
        <v>58271</v>
      </c>
    </row>
    <row r="19" s="27" customFormat="1" ht="22" customHeight="1" spans="1:19">
      <c r="A19" s="33" t="s">
        <v>35</v>
      </c>
      <c r="B19" s="23">
        <f>SUM(B7:B18)</f>
        <v>18755</v>
      </c>
      <c r="C19" s="32">
        <f t="shared" si="0"/>
        <v>483879</v>
      </c>
      <c r="D19" s="33">
        <f t="shared" si="1"/>
        <v>387103.2</v>
      </c>
      <c r="E19" s="33">
        <f t="shared" si="2"/>
        <v>96775.8</v>
      </c>
      <c r="F19" s="23">
        <f>SUM(F7:F18)</f>
        <v>8000</v>
      </c>
      <c r="G19" s="23">
        <f t="shared" ref="G19:S19" si="5">SUM(G7:G18)</f>
        <v>4000</v>
      </c>
      <c r="H19" s="23">
        <f t="shared" si="5"/>
        <v>1500</v>
      </c>
      <c r="I19" s="23">
        <f t="shared" si="5"/>
        <v>-1000</v>
      </c>
      <c r="J19" s="23">
        <f t="shared" si="5"/>
        <v>12000</v>
      </c>
      <c r="K19" s="23">
        <f t="shared" si="5"/>
        <v>5000</v>
      </c>
      <c r="L19" s="23">
        <f t="shared" si="5"/>
        <v>-5000</v>
      </c>
      <c r="M19" s="23">
        <f t="shared" si="5"/>
        <v>7000</v>
      </c>
      <c r="N19" s="23">
        <f t="shared" si="5"/>
        <v>9000</v>
      </c>
      <c r="O19" s="23">
        <f t="shared" si="5"/>
        <v>113648.95</v>
      </c>
      <c r="P19" s="23">
        <f t="shared" si="5"/>
        <v>2400</v>
      </c>
      <c r="Q19" s="42">
        <f t="shared" si="5"/>
        <v>156548.95</v>
      </c>
      <c r="R19" s="42">
        <v>640427.95</v>
      </c>
      <c r="S19" s="44"/>
    </row>
    <row r="20" s="4" customFormat="1" ht="21" customHeight="1" spans="1:19">
      <c r="A20" s="34"/>
      <c r="B20" s="35"/>
      <c r="C20" s="36"/>
      <c r="D20" s="34"/>
      <c r="E20" s="34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45"/>
      <c r="R20" s="46"/>
      <c r="S20" s="25"/>
    </row>
    <row r="21" s="1" customFormat="1" ht="15" customHeight="1" spans="1:18">
      <c r="A21" s="37" t="s">
        <v>36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47"/>
      <c r="R21" s="37"/>
    </row>
    <row r="22" s="1" customFormat="1" ht="15" customHeight="1" spans="1:18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47"/>
      <c r="R22" s="37"/>
    </row>
    <row r="23" s="1" customFormat="1" ht="15" customHeight="1" spans="1:18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47"/>
      <c r="R23" s="37"/>
    </row>
    <row r="24" s="1" customFormat="1" ht="15" customHeight="1" spans="1:18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47"/>
      <c r="R24" s="37"/>
    </row>
    <row r="25" s="1" customFormat="1" ht="27" customHeight="1" spans="1:18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47"/>
      <c r="R25" s="37"/>
    </row>
  </sheetData>
  <autoFilter xmlns:etc="http://www.wps.cn/officeDocument/2017/etCustomData" ref="A6:S25" etc:filterBottomFollowUsedRange="0">
    <extLst/>
  </autoFilter>
  <mergeCells count="17">
    <mergeCell ref="C4:E4"/>
    <mergeCell ref="F4:Q4"/>
    <mergeCell ref="G5:I5"/>
    <mergeCell ref="J5:L5"/>
    <mergeCell ref="A4:A6"/>
    <mergeCell ref="B4:B6"/>
    <mergeCell ref="C5:C6"/>
    <mergeCell ref="D5:D6"/>
    <mergeCell ref="E5:E6"/>
    <mergeCell ref="M5:M6"/>
    <mergeCell ref="N5:N6"/>
    <mergeCell ref="O5:O6"/>
    <mergeCell ref="P5:P6"/>
    <mergeCell ref="Q5:Q6"/>
    <mergeCell ref="R4:R6"/>
    <mergeCell ref="A1:R2"/>
    <mergeCell ref="A21:R25"/>
  </mergeCells>
  <printOptions horizontalCentered="1"/>
  <pageMargins left="0.708333333333333" right="0.472222222222222" top="0.747916666666667" bottom="1" header="0.511805555555556" footer="0.511805555555556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workbookViewId="0">
      <selection activeCell="O11" sqref="O11"/>
    </sheetView>
  </sheetViews>
  <sheetFormatPr defaultColWidth="9" defaultRowHeight="14.25"/>
  <cols>
    <col min="1" max="1" width="6.375" style="1" customWidth="1"/>
    <col min="2" max="3" width="4.625" style="1" customWidth="1"/>
    <col min="4" max="4" width="6.375" style="1" customWidth="1"/>
    <col min="5" max="5" width="6" style="1" customWidth="1"/>
    <col min="6" max="6" width="4.625" style="1" customWidth="1"/>
    <col min="7" max="7" width="5.625" style="1" customWidth="1"/>
    <col min="8" max="8" width="5.575" style="1" customWidth="1"/>
    <col min="9" max="9" width="6.875" style="1" customWidth="1"/>
    <col min="10" max="10" width="9.54166666666667" style="1" customWidth="1"/>
    <col min="11" max="14" width="9" style="1"/>
    <col min="15" max="15" width="16" style="1" customWidth="1"/>
    <col min="16" max="16384" width="9" style="1"/>
  </cols>
  <sheetData>
    <row r="1" s="1" customFormat="1" ht="13" customHeight="1" spans="1:13">
      <c r="A1" s="5" t="s">
        <v>37</v>
      </c>
      <c r="B1" s="5"/>
      <c r="C1" s="5"/>
      <c r="D1" s="5"/>
      <c r="E1" s="5"/>
      <c r="F1" s="5"/>
      <c r="G1" s="5"/>
      <c r="H1" s="5"/>
      <c r="I1" s="5"/>
      <c r="J1" s="5"/>
      <c r="K1" s="17"/>
      <c r="L1" s="17"/>
      <c r="M1" s="18"/>
    </row>
    <row r="2" s="1" customFormat="1" ht="13" customHeight="1" spans="1:13">
      <c r="A2" s="5"/>
      <c r="B2" s="5"/>
      <c r="C2" s="5"/>
      <c r="D2" s="5"/>
      <c r="E2" s="5"/>
      <c r="F2" s="5"/>
      <c r="G2" s="5"/>
      <c r="H2" s="5"/>
      <c r="I2" s="5"/>
      <c r="J2" s="5"/>
      <c r="K2" s="17"/>
      <c r="L2" s="17"/>
      <c r="M2" s="18"/>
    </row>
    <row r="3" s="1" customFormat="1" ht="13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17"/>
      <c r="L3" s="17"/>
      <c r="M3" s="18"/>
    </row>
    <row r="4" s="2" customFormat="1" ht="16" customHeight="1" spans="1:11">
      <c r="A4" s="6" t="s">
        <v>1</v>
      </c>
      <c r="B4" s="7" t="s">
        <v>4</v>
      </c>
      <c r="C4" s="7"/>
      <c r="D4" s="7"/>
      <c r="E4" s="7"/>
      <c r="F4" s="7"/>
      <c r="G4" s="7"/>
      <c r="H4" s="7"/>
      <c r="I4" s="7"/>
      <c r="J4" s="7"/>
      <c r="K4" s="7"/>
    </row>
    <row r="5" s="2" customFormat="1" ht="27" customHeight="1" spans="1:17">
      <c r="A5" s="8"/>
      <c r="B5" s="9" t="s">
        <v>9</v>
      </c>
      <c r="C5" s="10"/>
      <c r="D5" s="11"/>
      <c r="E5" s="12" t="s">
        <v>10</v>
      </c>
      <c r="F5" s="12"/>
      <c r="G5" s="12" t="s">
        <v>11</v>
      </c>
      <c r="H5" s="12"/>
      <c r="I5" s="12"/>
      <c r="J5" s="19" t="s">
        <v>38</v>
      </c>
      <c r="K5" s="19"/>
      <c r="P5" s="20" t="s">
        <v>39</v>
      </c>
      <c r="Q5" s="20" t="s">
        <v>14</v>
      </c>
    </row>
    <row r="6" s="3" customFormat="1" ht="39" customHeight="1" spans="1:17">
      <c r="A6" s="13"/>
      <c r="B6" s="7" t="s">
        <v>40</v>
      </c>
      <c r="C6" s="7" t="s">
        <v>41</v>
      </c>
      <c r="D6" s="7" t="s">
        <v>42</v>
      </c>
      <c r="E6" s="7" t="s">
        <v>17</v>
      </c>
      <c r="F6" s="7" t="s">
        <v>18</v>
      </c>
      <c r="G6" s="7" t="s">
        <v>40</v>
      </c>
      <c r="H6" s="7" t="s">
        <v>41</v>
      </c>
      <c r="I6" s="7" t="s">
        <v>42</v>
      </c>
      <c r="J6" s="21"/>
      <c r="K6" s="22" t="s">
        <v>43</v>
      </c>
      <c r="P6" s="20"/>
      <c r="Q6" s="20"/>
    </row>
    <row r="7" s="4" customFormat="1" ht="21" customHeight="1" spans="1:11">
      <c r="A7" s="6" t="s">
        <v>23</v>
      </c>
      <c r="B7" s="14">
        <v>10</v>
      </c>
      <c r="C7" s="14">
        <v>14</v>
      </c>
      <c r="D7" s="14">
        <f>C7-B7</f>
        <v>4</v>
      </c>
      <c r="E7" s="14"/>
      <c r="F7" s="14"/>
      <c r="G7" s="14">
        <v>5</v>
      </c>
      <c r="H7" s="14">
        <v>5</v>
      </c>
      <c r="I7" s="14">
        <f>H7-G7</f>
        <v>0</v>
      </c>
      <c r="J7" s="23">
        <v>92</v>
      </c>
      <c r="K7" s="24">
        <v>638</v>
      </c>
    </row>
    <row r="8" s="4" customFormat="1" ht="21" customHeight="1" spans="1:11">
      <c r="A8" s="15" t="s">
        <v>24</v>
      </c>
      <c r="B8" s="14">
        <v>10</v>
      </c>
      <c r="C8" s="14">
        <v>1</v>
      </c>
      <c r="D8" s="14">
        <f t="shared" ref="D8:D18" si="0">C8-B8</f>
        <v>-9</v>
      </c>
      <c r="E8" s="14">
        <v>1</v>
      </c>
      <c r="F8" s="14">
        <v>1</v>
      </c>
      <c r="G8" s="14">
        <v>5</v>
      </c>
      <c r="H8" s="14">
        <v>4</v>
      </c>
      <c r="I8" s="14">
        <f t="shared" ref="I8:I18" si="1">H8-G8</f>
        <v>-1</v>
      </c>
      <c r="J8" s="23">
        <v>61</v>
      </c>
      <c r="K8" s="24">
        <v>287</v>
      </c>
    </row>
    <row r="9" s="4" customFormat="1" ht="21" customHeight="1" spans="1:11">
      <c r="A9" s="15" t="s">
        <v>25</v>
      </c>
      <c r="B9" s="14">
        <v>10</v>
      </c>
      <c r="C9" s="14">
        <v>9</v>
      </c>
      <c r="D9" s="14">
        <f t="shared" si="0"/>
        <v>-1</v>
      </c>
      <c r="E9" s="14"/>
      <c r="F9" s="14">
        <v>1</v>
      </c>
      <c r="G9" s="14">
        <v>5</v>
      </c>
      <c r="H9" s="14">
        <v>3</v>
      </c>
      <c r="I9" s="14">
        <f t="shared" si="1"/>
        <v>-2</v>
      </c>
      <c r="J9" s="23">
        <v>107</v>
      </c>
      <c r="K9" s="24">
        <v>277</v>
      </c>
    </row>
    <row r="10" s="4" customFormat="1" ht="21" customHeight="1" spans="1:15">
      <c r="A10" s="15" t="s">
        <v>26</v>
      </c>
      <c r="B10" s="14">
        <v>10</v>
      </c>
      <c r="C10" s="14">
        <v>7</v>
      </c>
      <c r="D10" s="14">
        <f t="shared" si="0"/>
        <v>-3</v>
      </c>
      <c r="E10" s="14"/>
      <c r="F10" s="14"/>
      <c r="G10" s="14">
        <v>5</v>
      </c>
      <c r="H10" s="14">
        <v>12</v>
      </c>
      <c r="I10" s="14">
        <f t="shared" si="1"/>
        <v>7</v>
      </c>
      <c r="J10" s="23">
        <v>348</v>
      </c>
      <c r="K10" s="24">
        <v>345</v>
      </c>
      <c r="O10" s="25">
        <v>596503.99</v>
      </c>
    </row>
    <row r="11" s="4" customFormat="1" ht="21" customHeight="1" spans="1:15">
      <c r="A11" s="14" t="s">
        <v>27</v>
      </c>
      <c r="B11" s="14">
        <v>10</v>
      </c>
      <c r="C11" s="14">
        <v>42</v>
      </c>
      <c r="D11" s="14">
        <f t="shared" si="0"/>
        <v>32</v>
      </c>
      <c r="E11" s="14"/>
      <c r="F11" s="14">
        <v>2</v>
      </c>
      <c r="G11" s="14">
        <v>5</v>
      </c>
      <c r="H11" s="14">
        <v>9</v>
      </c>
      <c r="I11" s="14">
        <f t="shared" si="1"/>
        <v>4</v>
      </c>
      <c r="J11" s="23">
        <v>454</v>
      </c>
      <c r="K11" s="24">
        <v>661</v>
      </c>
      <c r="O11" s="14">
        <v>591972.2</v>
      </c>
    </row>
    <row r="12" s="4" customFormat="1" ht="21" customHeight="1" spans="1:15">
      <c r="A12" s="15" t="s">
        <v>28</v>
      </c>
      <c r="B12" s="14">
        <v>10</v>
      </c>
      <c r="C12" s="14">
        <v>12</v>
      </c>
      <c r="D12" s="14">
        <f t="shared" si="0"/>
        <v>2</v>
      </c>
      <c r="E12" s="14"/>
      <c r="F12" s="14">
        <v>2</v>
      </c>
      <c r="G12" s="14">
        <v>5</v>
      </c>
      <c r="H12" s="14">
        <v>2</v>
      </c>
      <c r="I12" s="14">
        <f t="shared" si="1"/>
        <v>-3</v>
      </c>
      <c r="J12" s="23">
        <v>96</v>
      </c>
      <c r="K12" s="24">
        <v>900</v>
      </c>
      <c r="O12" s="4">
        <f>O10-O11</f>
        <v>4531.79000000004</v>
      </c>
    </row>
    <row r="13" s="4" customFormat="1" ht="21" customHeight="1" spans="1:11">
      <c r="A13" s="15" t="s">
        <v>29</v>
      </c>
      <c r="B13" s="14">
        <v>10</v>
      </c>
      <c r="C13" s="14">
        <v>7</v>
      </c>
      <c r="D13" s="14">
        <f t="shared" si="0"/>
        <v>-3</v>
      </c>
      <c r="E13" s="14">
        <v>1</v>
      </c>
      <c r="F13" s="14">
        <v>1</v>
      </c>
      <c r="G13" s="14">
        <v>5</v>
      </c>
      <c r="H13" s="14">
        <v>4</v>
      </c>
      <c r="I13" s="14">
        <f t="shared" si="1"/>
        <v>-1</v>
      </c>
      <c r="J13" s="23">
        <v>244</v>
      </c>
      <c r="K13" s="24">
        <v>508</v>
      </c>
    </row>
    <row r="14" s="4" customFormat="1" ht="21" customHeight="1" spans="1:11">
      <c r="A14" s="15" t="s">
        <v>30</v>
      </c>
      <c r="B14" s="14">
        <v>10</v>
      </c>
      <c r="C14" s="14">
        <v>11</v>
      </c>
      <c r="D14" s="14">
        <f t="shared" si="0"/>
        <v>1</v>
      </c>
      <c r="E14" s="14">
        <v>1</v>
      </c>
      <c r="F14" s="14">
        <v>1</v>
      </c>
      <c r="G14" s="14">
        <v>5</v>
      </c>
      <c r="H14" s="14">
        <v>0</v>
      </c>
      <c r="I14" s="14">
        <f t="shared" si="1"/>
        <v>-5</v>
      </c>
      <c r="J14" s="23">
        <v>66</v>
      </c>
      <c r="K14" s="24">
        <v>326</v>
      </c>
    </row>
    <row r="15" s="4" customFormat="1" ht="21" customHeight="1" spans="1:11">
      <c r="A15" s="15" t="s">
        <v>31</v>
      </c>
      <c r="B15" s="14">
        <v>10</v>
      </c>
      <c r="C15" s="14">
        <v>11</v>
      </c>
      <c r="D15" s="14">
        <f t="shared" si="0"/>
        <v>1</v>
      </c>
      <c r="E15" s="14"/>
      <c r="F15" s="14">
        <v>2</v>
      </c>
      <c r="G15" s="14">
        <v>5</v>
      </c>
      <c r="H15" s="14">
        <v>6</v>
      </c>
      <c r="I15" s="14">
        <f t="shared" si="1"/>
        <v>1</v>
      </c>
      <c r="J15" s="23">
        <v>43</v>
      </c>
      <c r="K15" s="24">
        <v>414</v>
      </c>
    </row>
    <row r="16" s="4" customFormat="1" ht="21" customHeight="1" spans="1:11">
      <c r="A16" s="6" t="s">
        <v>32</v>
      </c>
      <c r="B16" s="14">
        <v>10</v>
      </c>
      <c r="C16" s="14">
        <v>10</v>
      </c>
      <c r="D16" s="14">
        <f t="shared" si="0"/>
        <v>0</v>
      </c>
      <c r="E16" s="14"/>
      <c r="F16" s="14">
        <v>1</v>
      </c>
      <c r="G16" s="14">
        <v>5</v>
      </c>
      <c r="H16" s="14">
        <v>7</v>
      </c>
      <c r="I16" s="14">
        <f t="shared" si="1"/>
        <v>2</v>
      </c>
      <c r="J16" s="23">
        <v>188</v>
      </c>
      <c r="K16" s="24">
        <v>804</v>
      </c>
    </row>
    <row r="17" s="4" customFormat="1" ht="21" customHeight="1" spans="1:11">
      <c r="A17" s="15" t="s">
        <v>33</v>
      </c>
      <c r="B17" s="14">
        <v>10</v>
      </c>
      <c r="C17" s="14">
        <v>8</v>
      </c>
      <c r="D17" s="14">
        <f t="shared" si="0"/>
        <v>-2</v>
      </c>
      <c r="E17" s="14"/>
      <c r="F17" s="14"/>
      <c r="G17" s="14">
        <v>5</v>
      </c>
      <c r="H17" s="14">
        <v>6</v>
      </c>
      <c r="I17" s="14">
        <f t="shared" si="1"/>
        <v>1</v>
      </c>
      <c r="J17" s="23">
        <v>86</v>
      </c>
      <c r="K17" s="24">
        <v>474</v>
      </c>
    </row>
    <row r="18" s="4" customFormat="1" ht="21" customHeight="1" spans="1:11">
      <c r="A18" s="15" t="s">
        <v>34</v>
      </c>
      <c r="B18" s="14">
        <v>10</v>
      </c>
      <c r="C18" s="14">
        <v>4</v>
      </c>
      <c r="D18" s="14">
        <f t="shared" si="0"/>
        <v>-6</v>
      </c>
      <c r="E18" s="14">
        <v>3</v>
      </c>
      <c r="F18" s="14">
        <v>4</v>
      </c>
      <c r="G18" s="14">
        <v>5</v>
      </c>
      <c r="H18" s="14">
        <v>2</v>
      </c>
      <c r="I18" s="14">
        <f t="shared" si="1"/>
        <v>-3</v>
      </c>
      <c r="J18" s="23">
        <v>113</v>
      </c>
      <c r="K18" s="24">
        <v>688</v>
      </c>
    </row>
    <row r="19" s="4" customFormat="1" ht="21" customHeight="1" spans="1:11">
      <c r="A19" s="15" t="s">
        <v>35</v>
      </c>
      <c r="B19" s="14">
        <f t="shared" ref="B19:K19" si="2">SUM(B7:B18)</f>
        <v>120</v>
      </c>
      <c r="C19" s="14">
        <f t="shared" si="2"/>
        <v>136</v>
      </c>
      <c r="D19" s="14">
        <f t="shared" si="2"/>
        <v>16</v>
      </c>
      <c r="E19" s="14">
        <f t="shared" si="2"/>
        <v>6</v>
      </c>
      <c r="F19" s="14">
        <f t="shared" si="2"/>
        <v>15</v>
      </c>
      <c r="G19" s="14">
        <f t="shared" si="2"/>
        <v>60</v>
      </c>
      <c r="H19" s="14">
        <f t="shared" si="2"/>
        <v>60</v>
      </c>
      <c r="I19" s="14">
        <f t="shared" si="2"/>
        <v>0</v>
      </c>
      <c r="J19" s="23">
        <f t="shared" si="2"/>
        <v>1898</v>
      </c>
      <c r="K19" s="24">
        <f t="shared" si="2"/>
        <v>6322</v>
      </c>
    </row>
    <row r="20" s="1" customFormat="1" ht="15" customHeight="1" spans="1:1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26"/>
      <c r="L20" s="26"/>
    </row>
    <row r="21" s="1" customFormat="1" ht="15" customHeight="1" spans="1:1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26"/>
      <c r="L21" s="26"/>
    </row>
    <row r="22" s="1" customFormat="1" ht="15" customHeight="1" spans="1:12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26"/>
      <c r="L22" s="26"/>
    </row>
    <row r="23" s="1" customFormat="1" ht="15" customHeight="1" spans="1:1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26"/>
      <c r="L23" s="26"/>
    </row>
    <row r="24" s="1" customFormat="1" ht="15" customHeight="1" spans="1:1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26"/>
      <c r="L24" s="26"/>
    </row>
  </sheetData>
  <mergeCells count="10">
    <mergeCell ref="B4:K4"/>
    <mergeCell ref="B5:D5"/>
    <mergeCell ref="E5:F5"/>
    <mergeCell ref="G5:I5"/>
    <mergeCell ref="J5:K5"/>
    <mergeCell ref="A4:A6"/>
    <mergeCell ref="P5:P6"/>
    <mergeCell ref="Q5:Q6"/>
    <mergeCell ref="A1:J2"/>
    <mergeCell ref="A20:J24"/>
  </mergeCells>
  <pageMargins left="0.708333333333333" right="0.472222222222222" top="0.747916666666667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I9" sqref="I9"/>
    </sheetView>
  </sheetViews>
  <sheetFormatPr defaultColWidth="9" defaultRowHeight="13.5" outlineLevelCol="5"/>
  <sheetData>
    <row r="1" spans="1:6">
      <c r="A1">
        <v>60</v>
      </c>
      <c r="B1">
        <f>A1*20</f>
        <v>1200</v>
      </c>
      <c r="C1">
        <v>74</v>
      </c>
      <c r="D1">
        <v>1200</v>
      </c>
      <c r="E1">
        <f>C1-A1</f>
        <v>14</v>
      </c>
      <c r="F1">
        <v>1400</v>
      </c>
    </row>
    <row r="2" spans="1:6">
      <c r="A2">
        <v>47</v>
      </c>
      <c r="B2">
        <f t="shared" ref="B2:B13" si="0">A2*20</f>
        <v>940</v>
      </c>
      <c r="C2">
        <v>65</v>
      </c>
      <c r="D2">
        <v>940</v>
      </c>
      <c r="E2">
        <f t="shared" ref="E2:E13" si="1">C2-A2</f>
        <v>18</v>
      </c>
      <c r="F2">
        <v>1800</v>
      </c>
    </row>
    <row r="3" spans="1:6">
      <c r="A3">
        <v>30</v>
      </c>
      <c r="B3">
        <f t="shared" si="0"/>
        <v>600</v>
      </c>
      <c r="C3">
        <v>27</v>
      </c>
      <c r="D3">
        <v>540</v>
      </c>
      <c r="E3">
        <f t="shared" si="1"/>
        <v>-3</v>
      </c>
      <c r="F3">
        <v>-900</v>
      </c>
    </row>
    <row r="4" spans="1:6">
      <c r="A4">
        <v>18</v>
      </c>
      <c r="B4">
        <f t="shared" si="0"/>
        <v>360</v>
      </c>
      <c r="C4">
        <v>20</v>
      </c>
      <c r="D4">
        <v>360</v>
      </c>
      <c r="E4">
        <f t="shared" si="1"/>
        <v>2</v>
      </c>
      <c r="F4">
        <v>200</v>
      </c>
    </row>
    <row r="5" spans="1:6">
      <c r="A5">
        <v>2</v>
      </c>
      <c r="B5">
        <f t="shared" si="0"/>
        <v>40</v>
      </c>
      <c r="C5">
        <v>0</v>
      </c>
      <c r="D5">
        <v>0</v>
      </c>
      <c r="E5">
        <f t="shared" si="1"/>
        <v>-2</v>
      </c>
      <c r="F5">
        <v>-600</v>
      </c>
    </row>
    <row r="6" spans="1:6">
      <c r="A6">
        <v>4</v>
      </c>
      <c r="B6">
        <f t="shared" si="0"/>
        <v>80</v>
      </c>
      <c r="C6">
        <v>2</v>
      </c>
      <c r="D6">
        <v>40</v>
      </c>
      <c r="E6">
        <f t="shared" si="1"/>
        <v>-2</v>
      </c>
      <c r="F6">
        <v>-600</v>
      </c>
    </row>
    <row r="7" spans="1:6">
      <c r="A7">
        <v>1</v>
      </c>
      <c r="B7">
        <f t="shared" si="0"/>
        <v>20</v>
      </c>
      <c r="C7">
        <v>3</v>
      </c>
      <c r="D7">
        <v>20</v>
      </c>
      <c r="E7">
        <f t="shared" si="1"/>
        <v>2</v>
      </c>
      <c r="F7">
        <v>200</v>
      </c>
    </row>
    <row r="8" spans="1:6">
      <c r="A8">
        <v>2</v>
      </c>
      <c r="B8">
        <f t="shared" si="0"/>
        <v>40</v>
      </c>
      <c r="C8">
        <v>2</v>
      </c>
      <c r="D8">
        <v>40</v>
      </c>
      <c r="E8">
        <f t="shared" si="1"/>
        <v>0</v>
      </c>
      <c r="F8">
        <v>0</v>
      </c>
    </row>
    <row r="9" spans="1:6">
      <c r="A9">
        <v>3</v>
      </c>
      <c r="B9">
        <f t="shared" si="0"/>
        <v>60</v>
      </c>
      <c r="C9">
        <v>3</v>
      </c>
      <c r="D9">
        <v>60</v>
      </c>
      <c r="E9">
        <f t="shared" si="1"/>
        <v>0</v>
      </c>
      <c r="F9">
        <v>0</v>
      </c>
    </row>
    <row r="10" spans="1:6">
      <c r="A10">
        <v>2</v>
      </c>
      <c r="B10">
        <f t="shared" si="0"/>
        <v>40</v>
      </c>
      <c r="C10">
        <v>1</v>
      </c>
      <c r="D10">
        <v>20</v>
      </c>
      <c r="E10">
        <f t="shared" si="1"/>
        <v>-1</v>
      </c>
      <c r="F10">
        <v>-300</v>
      </c>
    </row>
    <row r="11" spans="1:6">
      <c r="A11">
        <v>2</v>
      </c>
      <c r="B11">
        <f t="shared" si="0"/>
        <v>40</v>
      </c>
      <c r="C11">
        <v>3</v>
      </c>
      <c r="D11">
        <v>40</v>
      </c>
      <c r="E11">
        <f t="shared" si="1"/>
        <v>1</v>
      </c>
      <c r="F11">
        <v>100</v>
      </c>
    </row>
    <row r="12" spans="1:6">
      <c r="A12">
        <v>5</v>
      </c>
      <c r="B12">
        <f t="shared" si="0"/>
        <v>100</v>
      </c>
      <c r="C12">
        <v>3</v>
      </c>
      <c r="D12">
        <v>60</v>
      </c>
      <c r="E12">
        <f t="shared" si="1"/>
        <v>-2</v>
      </c>
      <c r="F12">
        <v>-600</v>
      </c>
    </row>
    <row r="13" spans="1:6">
      <c r="A13">
        <f>SUM(A1:A12)</f>
        <v>176</v>
      </c>
      <c r="B13">
        <f t="shared" si="0"/>
        <v>3520</v>
      </c>
      <c r="C13">
        <f>SUM(C1:C12)</f>
        <v>203</v>
      </c>
      <c r="D13">
        <f>SUM(D1:D12)</f>
        <v>3320</v>
      </c>
      <c r="E13">
        <f t="shared" si="1"/>
        <v>27</v>
      </c>
      <c r="F13">
        <f>SUM(F1:F12)</f>
        <v>700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The Shy</cp:lastModifiedBy>
  <dcterms:created xsi:type="dcterms:W3CDTF">2019-01-30T08:53:00Z</dcterms:created>
  <dcterms:modified xsi:type="dcterms:W3CDTF">2025-03-05T06:51:06Z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D4A5B1E39DB546F3A29CE093F6EE5D03_13</vt:lpwstr>
  </property>
  <property fmtid="{D5CDD505-2E9C-101B-9397-08002B2CF9AE}" pid="4" name="KSOReadingLayout">
    <vt:bool>true</vt:bool>
  </property>
</Properties>
</file>